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019-20" sheetId="1" r:id="rId1"/>
    <sheet name="Sheet1" sheetId="3" r:id="rId2"/>
    <sheet name="Work" sheetId="2" r:id="rId3"/>
  </sheets>
  <calcPr calcId="124519"/>
</workbook>
</file>

<file path=xl/calcChain.xml><?xml version="1.0" encoding="utf-8"?>
<calcChain xmlns="http://schemas.openxmlformats.org/spreadsheetml/2006/main">
  <c r="I8" i="1"/>
  <c r="I53" s="1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C53"/>
  <c r="D53"/>
  <c r="E53"/>
  <c r="F53"/>
  <c r="F86" s="1"/>
  <c r="G53"/>
  <c r="H53"/>
  <c r="I55"/>
  <c r="I58" s="1"/>
  <c r="I56"/>
  <c r="I57"/>
  <c r="C58"/>
  <c r="D58"/>
  <c r="E58"/>
  <c r="F58"/>
  <c r="G58"/>
  <c r="H58"/>
  <c r="I60"/>
  <c r="I61"/>
  <c r="I62"/>
  <c r="I63"/>
  <c r="I64"/>
  <c r="I65"/>
  <c r="I66"/>
  <c r="I67"/>
  <c r="I68"/>
  <c r="I69"/>
  <c r="I70"/>
  <c r="I71"/>
  <c r="C72"/>
  <c r="D72"/>
  <c r="E72"/>
  <c r="F72"/>
  <c r="G72"/>
  <c r="H72"/>
  <c r="I74"/>
  <c r="I75" s="1"/>
  <c r="C75"/>
  <c r="D75"/>
  <c r="E75"/>
  <c r="F75"/>
  <c r="G75"/>
  <c r="H75"/>
  <c r="I78"/>
  <c r="I79"/>
  <c r="I80" s="1"/>
  <c r="C80"/>
  <c r="D80"/>
  <c r="E80"/>
  <c r="F80"/>
  <c r="G80"/>
  <c r="H80"/>
  <c r="I82"/>
  <c r="I85" s="1"/>
  <c r="I83"/>
  <c r="I84"/>
  <c r="C85"/>
  <c r="D85"/>
  <c r="E85"/>
  <c r="F85"/>
  <c r="G85"/>
  <c r="H85"/>
  <c r="D86"/>
  <c r="H86"/>
  <c r="E25" i="3"/>
  <c r="F25"/>
  <c r="G25"/>
  <c r="H25"/>
  <c r="I25"/>
  <c r="J25"/>
  <c r="K25"/>
  <c r="F24"/>
  <c r="G24"/>
  <c r="H24"/>
  <c r="I24"/>
  <c r="J24"/>
  <c r="K24"/>
  <c r="E24"/>
  <c r="G86" i="1" l="1"/>
  <c r="C86"/>
  <c r="E86"/>
  <c r="I72"/>
  <c r="I86" s="1"/>
  <c r="K39" i="3"/>
  <c r="K38"/>
  <c r="H33" l="1"/>
  <c r="I33"/>
  <c r="E33"/>
  <c r="F32"/>
  <c r="G32"/>
  <c r="H32"/>
  <c r="I32"/>
  <c r="J32"/>
  <c r="E32"/>
  <c r="F31"/>
  <c r="F33" s="1"/>
  <c r="G31"/>
  <c r="G33" s="1"/>
  <c r="H31"/>
  <c r="I31"/>
  <c r="J31"/>
  <c r="J33" s="1"/>
  <c r="K31"/>
  <c r="E31"/>
  <c r="K30"/>
  <c r="K32" s="1"/>
  <c r="K33" l="1"/>
  <c r="BO83" i="1"/>
  <c r="BP83"/>
  <c r="BQ83"/>
  <c r="BR83"/>
  <c r="BS83"/>
  <c r="BT83"/>
  <c r="BO84"/>
  <c r="BP84"/>
  <c r="BQ84"/>
  <c r="BR84"/>
  <c r="BS84"/>
  <c r="BT84"/>
  <c r="BP82"/>
  <c r="BQ82"/>
  <c r="BR82"/>
  <c r="BS82"/>
  <c r="BT82"/>
  <c r="BO82"/>
  <c r="BO79"/>
  <c r="BP79"/>
  <c r="BQ79"/>
  <c r="BR79"/>
  <c r="BS79"/>
  <c r="BT79"/>
  <c r="BP78"/>
  <c r="BQ78"/>
  <c r="BR78"/>
  <c r="BS78"/>
  <c r="BT78"/>
  <c r="BO78"/>
  <c r="BP74"/>
  <c r="BQ74"/>
  <c r="BR74"/>
  <c r="BS74"/>
  <c r="BT74"/>
  <c r="BO74"/>
  <c r="BO61"/>
  <c r="BP61"/>
  <c r="BQ61"/>
  <c r="BR61"/>
  <c r="BS61"/>
  <c r="BT61"/>
  <c r="BO62"/>
  <c r="BP62"/>
  <c r="BQ62"/>
  <c r="BR62"/>
  <c r="BS62"/>
  <c r="BT62"/>
  <c r="BO63"/>
  <c r="BP63"/>
  <c r="BQ63"/>
  <c r="BR63"/>
  <c r="BS63"/>
  <c r="BT63"/>
  <c r="BO64"/>
  <c r="BP64"/>
  <c r="BQ64"/>
  <c r="BR64"/>
  <c r="BS64"/>
  <c r="BT64"/>
  <c r="BO65"/>
  <c r="BP65"/>
  <c r="BQ65"/>
  <c r="BR65"/>
  <c r="BS65"/>
  <c r="BT65"/>
  <c r="BO66"/>
  <c r="BP66"/>
  <c r="BQ66"/>
  <c r="BR66"/>
  <c r="BS66"/>
  <c r="BT66"/>
  <c r="BO67"/>
  <c r="BP67"/>
  <c r="BQ67"/>
  <c r="BR67"/>
  <c r="BS67"/>
  <c r="BT67"/>
  <c r="BO68"/>
  <c r="BP68"/>
  <c r="BQ68"/>
  <c r="BR68"/>
  <c r="BS68"/>
  <c r="BT68"/>
  <c r="BO69"/>
  <c r="BP69"/>
  <c r="BQ69"/>
  <c r="BR69"/>
  <c r="BS69"/>
  <c r="BT69"/>
  <c r="BO70"/>
  <c r="BP70"/>
  <c r="BQ70"/>
  <c r="BR70"/>
  <c r="BS70"/>
  <c r="BT70"/>
  <c r="BO71"/>
  <c r="BP71"/>
  <c r="BQ71"/>
  <c r="BR71"/>
  <c r="BS71"/>
  <c r="BT71"/>
  <c r="BP60"/>
  <c r="BQ60"/>
  <c r="BR60"/>
  <c r="BS60"/>
  <c r="BT60"/>
  <c r="BO60"/>
  <c r="BO56"/>
  <c r="BP56"/>
  <c r="BQ56"/>
  <c r="BR56"/>
  <c r="BS56"/>
  <c r="BT56"/>
  <c r="BO57"/>
  <c r="BP57"/>
  <c r="BQ57"/>
  <c r="BR57"/>
  <c r="BS57"/>
  <c r="BT57"/>
  <c r="BP55"/>
  <c r="BQ55"/>
  <c r="BR55"/>
  <c r="BS55"/>
  <c r="BT55"/>
  <c r="BO55"/>
  <c r="BO9"/>
  <c r="BP9"/>
  <c r="BQ9"/>
  <c r="BR9"/>
  <c r="BS9"/>
  <c r="BT9"/>
  <c r="BO10"/>
  <c r="BP10"/>
  <c r="BQ10"/>
  <c r="BR10"/>
  <c r="BS10"/>
  <c r="BT10"/>
  <c r="BO11"/>
  <c r="BP11"/>
  <c r="BR11"/>
  <c r="BS11"/>
  <c r="BT11"/>
  <c r="BO12"/>
  <c r="BP12"/>
  <c r="BQ12"/>
  <c r="BR12"/>
  <c r="BS12"/>
  <c r="BT12"/>
  <c r="BO13"/>
  <c r="BP13"/>
  <c r="BQ13"/>
  <c r="BR13"/>
  <c r="BS13"/>
  <c r="BT13"/>
  <c r="BO14"/>
  <c r="BP14"/>
  <c r="BQ14"/>
  <c r="BR14"/>
  <c r="BS14"/>
  <c r="BT14"/>
  <c r="BO15"/>
  <c r="BP15"/>
  <c r="BQ15"/>
  <c r="BR15"/>
  <c r="BS15"/>
  <c r="BT15"/>
  <c r="BO16"/>
  <c r="BP16"/>
  <c r="BQ16"/>
  <c r="BR16"/>
  <c r="BS16"/>
  <c r="BT16"/>
  <c r="BO17"/>
  <c r="BP17"/>
  <c r="BQ17"/>
  <c r="BR17"/>
  <c r="BS17"/>
  <c r="BT17"/>
  <c r="BO18"/>
  <c r="BP18"/>
  <c r="BQ18"/>
  <c r="BR18"/>
  <c r="BS18"/>
  <c r="BT18"/>
  <c r="BO19"/>
  <c r="BP19"/>
  <c r="BQ19"/>
  <c r="BR19"/>
  <c r="BS19"/>
  <c r="BT19"/>
  <c r="BO20"/>
  <c r="BP20"/>
  <c r="BQ20"/>
  <c r="BR20"/>
  <c r="BS20"/>
  <c r="BT20"/>
  <c r="BO21"/>
  <c r="BP21"/>
  <c r="BQ21"/>
  <c r="BR21"/>
  <c r="BS21"/>
  <c r="BT21"/>
  <c r="BO22"/>
  <c r="BP22"/>
  <c r="BQ22"/>
  <c r="BR22"/>
  <c r="BS22"/>
  <c r="BT22"/>
  <c r="BO23"/>
  <c r="BP23"/>
  <c r="BQ23"/>
  <c r="BR23"/>
  <c r="BS23"/>
  <c r="BT23"/>
  <c r="BO24"/>
  <c r="BP24"/>
  <c r="BQ24"/>
  <c r="BR24"/>
  <c r="BS24"/>
  <c r="BT24"/>
  <c r="BO25"/>
  <c r="BP25"/>
  <c r="BQ25"/>
  <c r="BR25"/>
  <c r="BS25"/>
  <c r="BT25"/>
  <c r="BO26"/>
  <c r="BP26"/>
  <c r="BQ26"/>
  <c r="BR26"/>
  <c r="BS26"/>
  <c r="BT26"/>
  <c r="BO27"/>
  <c r="BP27"/>
  <c r="BQ27"/>
  <c r="BR27"/>
  <c r="BS27"/>
  <c r="BT27"/>
  <c r="BO28"/>
  <c r="BP28"/>
  <c r="BQ28"/>
  <c r="BR28"/>
  <c r="BS28"/>
  <c r="BT28"/>
  <c r="BO29"/>
  <c r="BP29"/>
  <c r="BQ29"/>
  <c r="BR29"/>
  <c r="BS29"/>
  <c r="BT29"/>
  <c r="BO30"/>
  <c r="BP30"/>
  <c r="BQ30"/>
  <c r="BR30"/>
  <c r="BS30"/>
  <c r="BT30"/>
  <c r="BO31"/>
  <c r="BP31"/>
  <c r="BQ31"/>
  <c r="BR31"/>
  <c r="BS31"/>
  <c r="BT31"/>
  <c r="BO32"/>
  <c r="BP32"/>
  <c r="BQ32"/>
  <c r="BR32"/>
  <c r="BS32"/>
  <c r="BT32"/>
  <c r="BO33"/>
  <c r="BP33"/>
  <c r="BQ33"/>
  <c r="BR33"/>
  <c r="BS33"/>
  <c r="BT33"/>
  <c r="BO34"/>
  <c r="BP34"/>
  <c r="BQ34"/>
  <c r="BR34"/>
  <c r="BS34"/>
  <c r="BT34"/>
  <c r="BO35"/>
  <c r="BP35"/>
  <c r="BQ35"/>
  <c r="BR35"/>
  <c r="BS35"/>
  <c r="BT35"/>
  <c r="BO36"/>
  <c r="BP36"/>
  <c r="BQ36"/>
  <c r="BR36"/>
  <c r="BS36"/>
  <c r="BT36"/>
  <c r="BO37"/>
  <c r="BP37"/>
  <c r="BQ37"/>
  <c r="BR37"/>
  <c r="BS37"/>
  <c r="BT37"/>
  <c r="BO38"/>
  <c r="BP38"/>
  <c r="BQ38"/>
  <c r="BR38"/>
  <c r="BS38"/>
  <c r="BT38"/>
  <c r="BO39"/>
  <c r="BP39"/>
  <c r="BQ39"/>
  <c r="BR39"/>
  <c r="BS39"/>
  <c r="BT39"/>
  <c r="BO40"/>
  <c r="BP40"/>
  <c r="BQ40"/>
  <c r="BR40"/>
  <c r="BS40"/>
  <c r="BT40"/>
  <c r="BO41"/>
  <c r="BP41"/>
  <c r="BQ41"/>
  <c r="BR41"/>
  <c r="BS41"/>
  <c r="BT41"/>
  <c r="BO42"/>
  <c r="BP42"/>
  <c r="BQ42"/>
  <c r="BR42"/>
  <c r="BS42"/>
  <c r="BT42"/>
  <c r="BO43"/>
  <c r="BP43"/>
  <c r="BQ43"/>
  <c r="BR43"/>
  <c r="BS43"/>
  <c r="BT43"/>
  <c r="BO44"/>
  <c r="BP44"/>
  <c r="BQ44"/>
  <c r="BR44"/>
  <c r="BS44"/>
  <c r="BT44"/>
  <c r="BO45"/>
  <c r="BP45"/>
  <c r="BQ45"/>
  <c r="BR45"/>
  <c r="BS45"/>
  <c r="BT45"/>
  <c r="BO46"/>
  <c r="BP46"/>
  <c r="BQ46"/>
  <c r="BR46"/>
  <c r="BS46"/>
  <c r="BT46"/>
  <c r="BO47"/>
  <c r="BP47"/>
  <c r="BQ47"/>
  <c r="BR47"/>
  <c r="BS47"/>
  <c r="BT47"/>
  <c r="BO48"/>
  <c r="BP48"/>
  <c r="BQ48"/>
  <c r="BR48"/>
  <c r="BS48"/>
  <c r="BT48"/>
  <c r="BO49"/>
  <c r="BP49"/>
  <c r="BQ49"/>
  <c r="BR49"/>
  <c r="BS49"/>
  <c r="BT49"/>
  <c r="BO50"/>
  <c r="BP50"/>
  <c r="BQ50"/>
  <c r="BR50"/>
  <c r="BS50"/>
  <c r="BT50"/>
  <c r="BO51"/>
  <c r="BP51"/>
  <c r="BQ51"/>
  <c r="BR51"/>
  <c r="BS51"/>
  <c r="BT51"/>
  <c r="BO52"/>
  <c r="BP52"/>
  <c r="BQ52"/>
  <c r="BR52"/>
  <c r="BS52"/>
  <c r="BT52"/>
  <c r="BP8"/>
  <c r="BQ8"/>
  <c r="BR8"/>
  <c r="BS8"/>
  <c r="BT8"/>
  <c r="BO8"/>
  <c r="BQ94" l="1"/>
  <c r="BR94" s="1"/>
  <c r="BR95" s="1"/>
  <c r="BL85" l="1"/>
  <c r="BK85"/>
  <c r="BJ85"/>
  <c r="BI85"/>
  <c r="BH85"/>
  <c r="BG85"/>
  <c r="BM84"/>
  <c r="BM83"/>
  <c r="BM82"/>
  <c r="BL80"/>
  <c r="BK80"/>
  <c r="BJ80"/>
  <c r="BI80"/>
  <c r="BH80"/>
  <c r="BG80"/>
  <c r="BM79"/>
  <c r="BM78"/>
  <c r="BL75"/>
  <c r="BK75"/>
  <c r="BJ75"/>
  <c r="BI75"/>
  <c r="BH75"/>
  <c r="BG75"/>
  <c r="BM74"/>
  <c r="BM75" s="1"/>
  <c r="BL72"/>
  <c r="BK72"/>
  <c r="BJ72"/>
  <c r="BI72"/>
  <c r="BH72"/>
  <c r="BG72"/>
  <c r="BM71"/>
  <c r="BM70"/>
  <c r="BM69"/>
  <c r="BM68"/>
  <c r="BM67"/>
  <c r="BM66"/>
  <c r="BM65"/>
  <c r="BM64"/>
  <c r="BM63"/>
  <c r="BM62"/>
  <c r="BM61"/>
  <c r="BM60"/>
  <c r="BL58"/>
  <c r="BK58"/>
  <c r="BJ58"/>
  <c r="BI58"/>
  <c r="BH58"/>
  <c r="BG58"/>
  <c r="BM57"/>
  <c r="BM56"/>
  <c r="BM55"/>
  <c r="BL53"/>
  <c r="BK53"/>
  <c r="BJ53"/>
  <c r="BI53"/>
  <c r="BH53"/>
  <c r="BG53"/>
  <c r="BM52"/>
  <c r="BM51"/>
  <c r="BM50"/>
  <c r="BM49"/>
  <c r="BM48"/>
  <c r="BM47"/>
  <c r="BM46"/>
  <c r="BM45"/>
  <c r="BM44"/>
  <c r="BM43"/>
  <c r="BM42"/>
  <c r="BM41"/>
  <c r="BM40"/>
  <c r="BM39"/>
  <c r="BM38"/>
  <c r="BM37"/>
  <c r="BM36"/>
  <c r="BM35"/>
  <c r="BM34"/>
  <c r="BM33"/>
  <c r="BM32"/>
  <c r="BM31"/>
  <c r="BM30"/>
  <c r="BM29"/>
  <c r="BM28"/>
  <c r="BM27"/>
  <c r="BM26"/>
  <c r="BM25"/>
  <c r="BM24"/>
  <c r="BM23"/>
  <c r="BM22"/>
  <c r="BM21"/>
  <c r="BM20"/>
  <c r="BM19"/>
  <c r="BM18"/>
  <c r="BM17"/>
  <c r="BM16"/>
  <c r="BM15"/>
  <c r="BM14"/>
  <c r="BM13"/>
  <c r="BM12"/>
  <c r="BM11"/>
  <c r="BM10"/>
  <c r="BM9"/>
  <c r="BM8"/>
  <c r="BM80" l="1"/>
  <c r="BM85"/>
  <c r="BH86"/>
  <c r="BM72"/>
  <c r="BL86"/>
  <c r="BM58"/>
  <c r="BJ86"/>
  <c r="BG86"/>
  <c r="BK86"/>
  <c r="BM53"/>
  <c r="BM86" s="1"/>
  <c r="BI86"/>
  <c r="BA53" l="1"/>
  <c r="BD53"/>
  <c r="BE9"/>
  <c r="BE10"/>
  <c r="BE11"/>
  <c r="BE12"/>
  <c r="BE13"/>
  <c r="BE14"/>
  <c r="BE15"/>
  <c r="BE16"/>
  <c r="BE17"/>
  <c r="BE18"/>
  <c r="BE19"/>
  <c r="BE20"/>
  <c r="BE21"/>
  <c r="BE22"/>
  <c r="BE23"/>
  <c r="BE24"/>
  <c r="BE25"/>
  <c r="BE26"/>
  <c r="BE27"/>
  <c r="BE28"/>
  <c r="BE29"/>
  <c r="BE30"/>
  <c r="BE31"/>
  <c r="BE32"/>
  <c r="BE33"/>
  <c r="BE34"/>
  <c r="BE35"/>
  <c r="BE36"/>
  <c r="BE37"/>
  <c r="BE38"/>
  <c r="BE39"/>
  <c r="BE40"/>
  <c r="BE41"/>
  <c r="BE42"/>
  <c r="BE43"/>
  <c r="BE44"/>
  <c r="BE45"/>
  <c r="BE46"/>
  <c r="BE47"/>
  <c r="BE48"/>
  <c r="BE49"/>
  <c r="BE50"/>
  <c r="BE51"/>
  <c r="BE52"/>
  <c r="BE8"/>
  <c r="BD85"/>
  <c r="BC85"/>
  <c r="BB85"/>
  <c r="BA85"/>
  <c r="AZ85"/>
  <c r="AY85"/>
  <c r="BE84"/>
  <c r="BE83"/>
  <c r="BE82"/>
  <c r="BD80"/>
  <c r="BC80"/>
  <c r="BB80"/>
  <c r="BA80"/>
  <c r="AZ80"/>
  <c r="AY80"/>
  <c r="BE79"/>
  <c r="BE78"/>
  <c r="BD75"/>
  <c r="BC75"/>
  <c r="BB75"/>
  <c r="BA75"/>
  <c r="AZ75"/>
  <c r="AY75"/>
  <c r="BE74"/>
  <c r="BE75" s="1"/>
  <c r="BD72"/>
  <c r="BC72"/>
  <c r="BB72"/>
  <c r="BA72"/>
  <c r="AZ72"/>
  <c r="AY72"/>
  <c r="BE71"/>
  <c r="BE70"/>
  <c r="BE69"/>
  <c r="BE68"/>
  <c r="BE67"/>
  <c r="BE66"/>
  <c r="BE65"/>
  <c r="BE64"/>
  <c r="BE63"/>
  <c r="BE62"/>
  <c r="BE61"/>
  <c r="BE60"/>
  <c r="BD58"/>
  <c r="BC58"/>
  <c r="BB58"/>
  <c r="BA58"/>
  <c r="AZ58"/>
  <c r="AY58"/>
  <c r="BE57"/>
  <c r="BE56"/>
  <c r="BE55"/>
  <c r="BC53"/>
  <c r="BB53"/>
  <c r="AZ53"/>
  <c r="AY53"/>
  <c r="BE72" l="1"/>
  <c r="BE85"/>
  <c r="AY86"/>
  <c r="BE80"/>
  <c r="BE58"/>
  <c r="BB86"/>
  <c r="AZ86"/>
  <c r="BD86"/>
  <c r="BC86"/>
  <c r="BE53"/>
  <c r="BA86"/>
  <c r="K7" i="3"/>
  <c r="P7"/>
  <c r="R7" s="1"/>
  <c r="BE86" i="1" l="1"/>
  <c r="BO58"/>
  <c r="AV85"/>
  <c r="AU85"/>
  <c r="AT85"/>
  <c r="AS85"/>
  <c r="AR85"/>
  <c r="AQ85"/>
  <c r="AW84"/>
  <c r="AW83"/>
  <c r="AW82"/>
  <c r="AV80"/>
  <c r="AU80"/>
  <c r="AT80"/>
  <c r="AS80"/>
  <c r="AR80"/>
  <c r="AQ80"/>
  <c r="AW79"/>
  <c r="AW78"/>
  <c r="AV75"/>
  <c r="AU75"/>
  <c r="AT75"/>
  <c r="AS75"/>
  <c r="AR75"/>
  <c r="AQ75"/>
  <c r="AW74"/>
  <c r="AW75" s="1"/>
  <c r="AV72"/>
  <c r="AU72"/>
  <c r="AT72"/>
  <c r="AS72"/>
  <c r="AR72"/>
  <c r="AQ72"/>
  <c r="AW71"/>
  <c r="AW70"/>
  <c r="AW69"/>
  <c r="AW68"/>
  <c r="AW67"/>
  <c r="AW66"/>
  <c r="AW65"/>
  <c r="AW64"/>
  <c r="AW63"/>
  <c r="AW62"/>
  <c r="AW61"/>
  <c r="AW60"/>
  <c r="AV58"/>
  <c r="AU58"/>
  <c r="AT58"/>
  <c r="AS58"/>
  <c r="AR58"/>
  <c r="AQ58"/>
  <c r="AW57"/>
  <c r="AW56"/>
  <c r="AW55"/>
  <c r="AV53"/>
  <c r="AU53"/>
  <c r="AT53"/>
  <c r="AS53"/>
  <c r="AR53"/>
  <c r="AQ53"/>
  <c r="AW52"/>
  <c r="AW51"/>
  <c r="AW50"/>
  <c r="AW49"/>
  <c r="AW48"/>
  <c r="AW47"/>
  <c r="AW46"/>
  <c r="AW45"/>
  <c r="AW44"/>
  <c r="AW43"/>
  <c r="AW42"/>
  <c r="AW41"/>
  <c r="AW40"/>
  <c r="AW39"/>
  <c r="AW38"/>
  <c r="AW37"/>
  <c r="AW36"/>
  <c r="AW35"/>
  <c r="AW34"/>
  <c r="AW33"/>
  <c r="AW32"/>
  <c r="AW31"/>
  <c r="AW30"/>
  <c r="AW29"/>
  <c r="AW28"/>
  <c r="AW27"/>
  <c r="AW26"/>
  <c r="AW25"/>
  <c r="AW24"/>
  <c r="AW23"/>
  <c r="AW22"/>
  <c r="AW21"/>
  <c r="AW20"/>
  <c r="AW19"/>
  <c r="AW18"/>
  <c r="AW17"/>
  <c r="AW16"/>
  <c r="AW15"/>
  <c r="AW14"/>
  <c r="AW13"/>
  <c r="AW12"/>
  <c r="AW11"/>
  <c r="AW10"/>
  <c r="AW9"/>
  <c r="AW8"/>
  <c r="AW80" l="1"/>
  <c r="AQ86"/>
  <c r="AW72"/>
  <c r="AW58"/>
  <c r="AW85"/>
  <c r="BT85"/>
  <c r="AR86"/>
  <c r="AT86"/>
  <c r="AU86"/>
  <c r="AW53"/>
  <c r="AV86"/>
  <c r="AS86"/>
  <c r="AS88" s="1"/>
  <c r="AS90" s="1"/>
  <c r="AK11"/>
  <c r="BQ11" s="1"/>
  <c r="AO8"/>
  <c r="AN85"/>
  <c r="AM85"/>
  <c r="AL85"/>
  <c r="AK85"/>
  <c r="AJ85"/>
  <c r="AI85"/>
  <c r="AO84"/>
  <c r="AO83"/>
  <c r="AO82"/>
  <c r="AN80"/>
  <c r="AM80"/>
  <c r="AL80"/>
  <c r="AK80"/>
  <c r="AJ80"/>
  <c r="AI80"/>
  <c r="AO79"/>
  <c r="AO78"/>
  <c r="AN75"/>
  <c r="AM75"/>
  <c r="AL75"/>
  <c r="AK75"/>
  <c r="AJ75"/>
  <c r="AI75"/>
  <c r="AO74"/>
  <c r="AO75" s="1"/>
  <c r="AN72"/>
  <c r="AM72"/>
  <c r="AL72"/>
  <c r="AK72"/>
  <c r="AJ72"/>
  <c r="AI72"/>
  <c r="AO71"/>
  <c r="AO70"/>
  <c r="AO69"/>
  <c r="AO68"/>
  <c r="AO67"/>
  <c r="AO66"/>
  <c r="AO65"/>
  <c r="AO64"/>
  <c r="AO63"/>
  <c r="AO62"/>
  <c r="AO61"/>
  <c r="AO60"/>
  <c r="AN58"/>
  <c r="AM58"/>
  <c r="AL58"/>
  <c r="AK58"/>
  <c r="AJ58"/>
  <c r="AI58"/>
  <c r="AO57"/>
  <c r="AO56"/>
  <c r="AO55"/>
  <c r="AN53"/>
  <c r="AM53"/>
  <c r="AL53"/>
  <c r="AJ53"/>
  <c r="AI53"/>
  <c r="AO52"/>
  <c r="AO51"/>
  <c r="AO50"/>
  <c r="AO48"/>
  <c r="AO47"/>
  <c r="AO46"/>
  <c r="AO44"/>
  <c r="AO43"/>
  <c r="AO42"/>
  <c r="AO40"/>
  <c r="AO39"/>
  <c r="AO38"/>
  <c r="AO36"/>
  <c r="AO35"/>
  <c r="AO34"/>
  <c r="AO32"/>
  <c r="AO31"/>
  <c r="AO30"/>
  <c r="AO28"/>
  <c r="AO27"/>
  <c r="AO26"/>
  <c r="AO24"/>
  <c r="AO23"/>
  <c r="AO22"/>
  <c r="AO20"/>
  <c r="AO19"/>
  <c r="AO18"/>
  <c r="AO16"/>
  <c r="AO15"/>
  <c r="AO14"/>
  <c r="AO12"/>
  <c r="AO10"/>
  <c r="AI86" l="1"/>
  <c r="AO85"/>
  <c r="AO11"/>
  <c r="AW86"/>
  <c r="AJ86"/>
  <c r="AO80"/>
  <c r="AK53"/>
  <c r="AK86" s="1"/>
  <c r="AO9"/>
  <c r="AO13"/>
  <c r="AO17"/>
  <c r="AO21"/>
  <c r="AO25"/>
  <c r="AO29"/>
  <c r="AO33"/>
  <c r="AO37"/>
  <c r="AO41"/>
  <c r="AO45"/>
  <c r="AO49"/>
  <c r="AO72"/>
  <c r="AM86"/>
  <c r="AO58"/>
  <c r="AN86"/>
  <c r="AL86"/>
  <c r="AG83"/>
  <c r="AG84"/>
  <c r="AG82"/>
  <c r="AG79"/>
  <c r="AG78"/>
  <c r="AG74"/>
  <c r="AG75" s="1"/>
  <c r="AG61"/>
  <c r="AG62"/>
  <c r="AG63"/>
  <c r="AG64"/>
  <c r="AG65"/>
  <c r="AG66"/>
  <c r="AG67"/>
  <c r="AG68"/>
  <c r="AG69"/>
  <c r="AG70"/>
  <c r="AG71"/>
  <c r="AG60"/>
  <c r="AG56"/>
  <c r="AG57"/>
  <c r="AG55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8"/>
  <c r="AD85"/>
  <c r="AE85"/>
  <c r="AF85"/>
  <c r="AD80"/>
  <c r="AE80"/>
  <c r="AF80"/>
  <c r="AD75"/>
  <c r="AE75"/>
  <c r="AF75"/>
  <c r="AD72"/>
  <c r="AE72"/>
  <c r="AF72"/>
  <c r="AD58"/>
  <c r="AE58"/>
  <c r="AF58"/>
  <c r="AD53"/>
  <c r="AE53"/>
  <c r="AF53"/>
  <c r="AC85"/>
  <c r="AB85"/>
  <c r="AA85"/>
  <c r="AC80"/>
  <c r="AB80"/>
  <c r="AA80"/>
  <c r="AC75"/>
  <c r="AB75"/>
  <c r="AA75"/>
  <c r="AC72"/>
  <c r="AB72"/>
  <c r="AA72"/>
  <c r="AC58"/>
  <c r="AB58"/>
  <c r="AA58"/>
  <c r="AC53"/>
  <c r="AB53"/>
  <c r="AA53"/>
  <c r="AG85" l="1"/>
  <c r="AG80"/>
  <c r="AO53"/>
  <c r="AO86" s="1"/>
  <c r="AB86"/>
  <c r="AC86"/>
  <c r="AA86"/>
  <c r="AF86"/>
  <c r="AG58"/>
  <c r="AE86"/>
  <c r="AD86"/>
  <c r="AG53"/>
  <c r="AG72"/>
  <c r="BU83"/>
  <c r="BU84"/>
  <c r="BU79"/>
  <c r="BU61"/>
  <c r="BU62"/>
  <c r="BU63"/>
  <c r="BU64"/>
  <c r="BU65"/>
  <c r="BU66"/>
  <c r="BU67"/>
  <c r="BU68"/>
  <c r="BU69"/>
  <c r="BU70"/>
  <c r="BU71"/>
  <c r="BU56"/>
  <c r="BU57"/>
  <c r="BU55"/>
  <c r="BU9"/>
  <c r="BU10"/>
  <c r="BU11"/>
  <c r="BU12"/>
  <c r="BU13"/>
  <c r="BU14"/>
  <c r="BU15"/>
  <c r="BU16"/>
  <c r="BU17"/>
  <c r="BU18"/>
  <c r="BU19"/>
  <c r="BU20"/>
  <c r="BU21"/>
  <c r="BU22"/>
  <c r="BU23"/>
  <c r="BU24"/>
  <c r="BU25"/>
  <c r="BU26"/>
  <c r="BU27"/>
  <c r="BU28"/>
  <c r="BU29"/>
  <c r="BU30"/>
  <c r="BU31"/>
  <c r="BU32"/>
  <c r="BU33"/>
  <c r="BU34"/>
  <c r="BU35"/>
  <c r="BU36"/>
  <c r="BU37"/>
  <c r="BU38"/>
  <c r="BU39"/>
  <c r="BU40"/>
  <c r="BU41"/>
  <c r="BU42"/>
  <c r="BU43"/>
  <c r="BU44"/>
  <c r="BU45"/>
  <c r="BU46"/>
  <c r="BU47"/>
  <c r="BU48"/>
  <c r="BU49"/>
  <c r="BU50"/>
  <c r="BU51"/>
  <c r="BU52"/>
  <c r="BU8"/>
  <c r="BO85"/>
  <c r="BR80"/>
  <c r="BS80"/>
  <c r="BO80"/>
  <c r="BP75"/>
  <c r="BT75"/>
  <c r="BO75"/>
  <c r="BO72"/>
  <c r="BP58"/>
  <c r="BQ58"/>
  <c r="BR58"/>
  <c r="BT58"/>
  <c r="BP53"/>
  <c r="BQ53"/>
  <c r="BR53"/>
  <c r="BS53"/>
  <c r="BT53"/>
  <c r="BO53"/>
  <c r="BU82"/>
  <c r="BQ85"/>
  <c r="BR85"/>
  <c r="BS85"/>
  <c r="BP80"/>
  <c r="BQ80"/>
  <c r="BT80"/>
  <c r="BQ75"/>
  <c r="BR75"/>
  <c r="BS75"/>
  <c r="BU60"/>
  <c r="BQ72"/>
  <c r="BR72"/>
  <c r="BS72"/>
  <c r="BT72"/>
  <c r="BS58"/>
  <c r="BT86" l="1"/>
  <c r="BR92" s="1"/>
  <c r="BU85"/>
  <c r="AG86"/>
  <c r="BO86"/>
  <c r="BU53"/>
  <c r="BQ86"/>
  <c r="BR89" s="1"/>
  <c r="BS86"/>
  <c r="BR91" s="1"/>
  <c r="BR86"/>
  <c r="BR90" s="1"/>
  <c r="BP72"/>
  <c r="BU74"/>
  <c r="BU75" s="1"/>
  <c r="BP85"/>
  <c r="BU72"/>
  <c r="BU78"/>
  <c r="BU80" s="1"/>
  <c r="BU58"/>
  <c r="Y83"/>
  <c r="Y84"/>
  <c r="Y82"/>
  <c r="Y79"/>
  <c r="Y78"/>
  <c r="Y74"/>
  <c r="Y75" s="1"/>
  <c r="Y61"/>
  <c r="Y62"/>
  <c r="Y63"/>
  <c r="Y64"/>
  <c r="Y65"/>
  <c r="Y66"/>
  <c r="Y67"/>
  <c r="Y68"/>
  <c r="Y69"/>
  <c r="Y70"/>
  <c r="Y71"/>
  <c r="Y60"/>
  <c r="Y56"/>
  <c r="Y57"/>
  <c r="Y55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8"/>
  <c r="T85"/>
  <c r="U85"/>
  <c r="V85"/>
  <c r="W85"/>
  <c r="X85"/>
  <c r="T80"/>
  <c r="U80"/>
  <c r="V80"/>
  <c r="W80"/>
  <c r="X80"/>
  <c r="T75"/>
  <c r="U75"/>
  <c r="V75"/>
  <c r="W75"/>
  <c r="X75"/>
  <c r="T72"/>
  <c r="U72"/>
  <c r="V72"/>
  <c r="W72"/>
  <c r="X72"/>
  <c r="T58"/>
  <c r="U58"/>
  <c r="V58"/>
  <c r="W58"/>
  <c r="X58"/>
  <c r="T53"/>
  <c r="U53"/>
  <c r="V53"/>
  <c r="W53"/>
  <c r="X53"/>
  <c r="S85"/>
  <c r="S80"/>
  <c r="S75"/>
  <c r="S72"/>
  <c r="S58"/>
  <c r="S53"/>
  <c r="S86" l="1"/>
  <c r="BU86"/>
  <c r="T86"/>
  <c r="BP86"/>
  <c r="Y58"/>
  <c r="Y80"/>
  <c r="U86"/>
  <c r="Y85"/>
  <c r="X86"/>
  <c r="W86"/>
  <c r="V86"/>
  <c r="Y72"/>
  <c r="Y53"/>
  <c r="P85"/>
  <c r="O85"/>
  <c r="N85"/>
  <c r="M85"/>
  <c r="L85"/>
  <c r="K85"/>
  <c r="Q84"/>
  <c r="Q83"/>
  <c r="Q82"/>
  <c r="P80"/>
  <c r="O80"/>
  <c r="N80"/>
  <c r="M80"/>
  <c r="L80"/>
  <c r="K80"/>
  <c r="Q79"/>
  <c r="Q78"/>
  <c r="P75"/>
  <c r="O75"/>
  <c r="N75"/>
  <c r="M75"/>
  <c r="L75"/>
  <c r="K75"/>
  <c r="Q74"/>
  <c r="Q75" s="1"/>
  <c r="P72"/>
  <c r="O72"/>
  <c r="N72"/>
  <c r="M72"/>
  <c r="L72"/>
  <c r="K72"/>
  <c r="Q71"/>
  <c r="Q70"/>
  <c r="Q69"/>
  <c r="Q68"/>
  <c r="Q67"/>
  <c r="Q66"/>
  <c r="Q65"/>
  <c r="Q64"/>
  <c r="Q63"/>
  <c r="Q62"/>
  <c r="Q61"/>
  <c r="Q60"/>
  <c r="P58"/>
  <c r="O58"/>
  <c r="N58"/>
  <c r="M58"/>
  <c r="L58"/>
  <c r="K58"/>
  <c r="Q57"/>
  <c r="Q56"/>
  <c r="Q55"/>
  <c r="P53"/>
  <c r="O53"/>
  <c r="N53"/>
  <c r="M53"/>
  <c r="L53"/>
  <c r="K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Y86" l="1"/>
  <c r="K86"/>
  <c r="L86"/>
  <c r="O86"/>
  <c r="Q85"/>
  <c r="Q72"/>
  <c r="Q58"/>
  <c r="P86"/>
  <c r="Q80"/>
  <c r="M86"/>
  <c r="N86"/>
  <c r="Q53"/>
  <c r="I84" i="2"/>
  <c r="H84"/>
  <c r="G84"/>
  <c r="F84"/>
  <c r="E84"/>
  <c r="D84"/>
  <c r="J83"/>
  <c r="J82"/>
  <c r="J81"/>
  <c r="I79"/>
  <c r="H79"/>
  <c r="G79"/>
  <c r="F79"/>
  <c r="E79"/>
  <c r="D79"/>
  <c r="J78"/>
  <c r="J77"/>
  <c r="I74"/>
  <c r="H74"/>
  <c r="G74"/>
  <c r="F74"/>
  <c r="E74"/>
  <c r="D74"/>
  <c r="J73"/>
  <c r="J74" s="1"/>
  <c r="I71"/>
  <c r="H71"/>
  <c r="G71"/>
  <c r="F71"/>
  <c r="E71"/>
  <c r="D71"/>
  <c r="J70"/>
  <c r="J69"/>
  <c r="J68"/>
  <c r="J67"/>
  <c r="J66"/>
  <c r="J65"/>
  <c r="J64"/>
  <c r="J63"/>
  <c r="J62"/>
  <c r="J61"/>
  <c r="J60"/>
  <c r="J59"/>
  <c r="I57"/>
  <c r="H57"/>
  <c r="G57"/>
  <c r="F57"/>
  <c r="E57"/>
  <c r="D57"/>
  <c r="J56"/>
  <c r="J55"/>
  <c r="J54"/>
  <c r="I52"/>
  <c r="H52"/>
  <c r="G52"/>
  <c r="F52"/>
  <c r="E52"/>
  <c r="D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84" l="1"/>
  <c r="Q86" i="1"/>
  <c r="J57" i="2"/>
  <c r="G85"/>
  <c r="J52"/>
  <c r="E85"/>
  <c r="I85"/>
  <c r="J79"/>
  <c r="F85"/>
  <c r="J71"/>
  <c r="D85"/>
  <c r="H85"/>
  <c r="CB84" i="1"/>
  <c r="CA84"/>
  <c r="BZ84"/>
  <c r="BY84"/>
  <c r="BX84"/>
  <c r="BW84"/>
  <c r="CB83"/>
  <c r="CA83"/>
  <c r="BZ83"/>
  <c r="BY83"/>
  <c r="BX83"/>
  <c r="BW83"/>
  <c r="CA82"/>
  <c r="BZ82"/>
  <c r="BZ85" s="1"/>
  <c r="BY82"/>
  <c r="BW82"/>
  <c r="CB79"/>
  <c r="CA79"/>
  <c r="BZ79"/>
  <c r="BY79"/>
  <c r="BX79"/>
  <c r="BW79"/>
  <c r="CA78"/>
  <c r="BZ78"/>
  <c r="BZ80" s="1"/>
  <c r="BW78"/>
  <c r="CA74"/>
  <c r="CA75" s="1"/>
  <c r="BW74"/>
  <c r="CB71"/>
  <c r="CA71"/>
  <c r="BZ71"/>
  <c r="BY71"/>
  <c r="BX71"/>
  <c r="BW71"/>
  <c r="CB70"/>
  <c r="CA70"/>
  <c r="BZ70"/>
  <c r="BY70"/>
  <c r="BX70"/>
  <c r="BW70"/>
  <c r="CB69"/>
  <c r="CA69"/>
  <c r="BZ69"/>
  <c r="BY69"/>
  <c r="BX69"/>
  <c r="BW69"/>
  <c r="CB68"/>
  <c r="CA68"/>
  <c r="BZ68"/>
  <c r="BY68"/>
  <c r="BX68"/>
  <c r="BW68"/>
  <c r="CB67"/>
  <c r="CA67"/>
  <c r="BZ67"/>
  <c r="BY67"/>
  <c r="BX67"/>
  <c r="BW67"/>
  <c r="CB66"/>
  <c r="CA66"/>
  <c r="BZ66"/>
  <c r="BY66"/>
  <c r="BX66"/>
  <c r="BW66"/>
  <c r="CB65"/>
  <c r="CA65"/>
  <c r="BZ65"/>
  <c r="BY65"/>
  <c r="BX65"/>
  <c r="BW65"/>
  <c r="CB64"/>
  <c r="CA64"/>
  <c r="BZ64"/>
  <c r="BY64"/>
  <c r="BX64"/>
  <c r="BW64"/>
  <c r="CB63"/>
  <c r="CA63"/>
  <c r="BZ63"/>
  <c r="BY63"/>
  <c r="BX63"/>
  <c r="BW63"/>
  <c r="CB62"/>
  <c r="CA62"/>
  <c r="BZ62"/>
  <c r="BY62"/>
  <c r="BX62"/>
  <c r="BW62"/>
  <c r="CB61"/>
  <c r="CA61"/>
  <c r="BZ61"/>
  <c r="BY61"/>
  <c r="BX61"/>
  <c r="BW61"/>
  <c r="CB60"/>
  <c r="CA60"/>
  <c r="CA72" s="1"/>
  <c r="BZ60"/>
  <c r="BY60"/>
  <c r="BY72" s="1"/>
  <c r="BX60"/>
  <c r="BW60"/>
  <c r="CB57"/>
  <c r="CA57"/>
  <c r="BZ57"/>
  <c r="BY57"/>
  <c r="BX57"/>
  <c r="BW57"/>
  <c r="CB56"/>
  <c r="CA56"/>
  <c r="BZ56"/>
  <c r="BY56"/>
  <c r="BX56"/>
  <c r="BW56"/>
  <c r="CA55"/>
  <c r="BY55"/>
  <c r="BY58" s="1"/>
  <c r="CB52"/>
  <c r="CA52"/>
  <c r="BZ52"/>
  <c r="BY52"/>
  <c r="BX52"/>
  <c r="BW52"/>
  <c r="CB51"/>
  <c r="CA51"/>
  <c r="BZ51"/>
  <c r="BY51"/>
  <c r="BX51"/>
  <c r="BW51"/>
  <c r="CB50"/>
  <c r="CA50"/>
  <c r="BZ50"/>
  <c r="BY50"/>
  <c r="BX50"/>
  <c r="BW50"/>
  <c r="CB49"/>
  <c r="CA49"/>
  <c r="BZ49"/>
  <c r="BY49"/>
  <c r="BX49"/>
  <c r="BW49"/>
  <c r="CB48"/>
  <c r="CA48"/>
  <c r="BZ48"/>
  <c r="BY48"/>
  <c r="BX48"/>
  <c r="BW48"/>
  <c r="CB47"/>
  <c r="CA47"/>
  <c r="BZ47"/>
  <c r="BY47"/>
  <c r="BX47"/>
  <c r="BW47"/>
  <c r="CB46"/>
  <c r="CA46"/>
  <c r="BZ46"/>
  <c r="BY46"/>
  <c r="BX46"/>
  <c r="BW46"/>
  <c r="CB45"/>
  <c r="CA45"/>
  <c r="BZ45"/>
  <c r="BY45"/>
  <c r="BX45"/>
  <c r="BW45"/>
  <c r="CB44"/>
  <c r="CA44"/>
  <c r="BZ44"/>
  <c r="BY44"/>
  <c r="BX44"/>
  <c r="BW44"/>
  <c r="CB43"/>
  <c r="CA43"/>
  <c r="BZ43"/>
  <c r="BY43"/>
  <c r="BX43"/>
  <c r="BW43"/>
  <c r="CB42"/>
  <c r="CA42"/>
  <c r="BZ42"/>
  <c r="BY42"/>
  <c r="BX42"/>
  <c r="BW42"/>
  <c r="CB41"/>
  <c r="CA41"/>
  <c r="BZ41"/>
  <c r="BY41"/>
  <c r="BX41"/>
  <c r="BW41"/>
  <c r="CB40"/>
  <c r="CA40"/>
  <c r="BZ40"/>
  <c r="BY40"/>
  <c r="BX40"/>
  <c r="BW40"/>
  <c r="CB39"/>
  <c r="CA39"/>
  <c r="BZ39"/>
  <c r="BY39"/>
  <c r="BX39"/>
  <c r="BW39"/>
  <c r="CB38"/>
  <c r="CA38"/>
  <c r="BZ38"/>
  <c r="BY38"/>
  <c r="BX38"/>
  <c r="BW38"/>
  <c r="CB37"/>
  <c r="CA37"/>
  <c r="BZ37"/>
  <c r="BY37"/>
  <c r="BX37"/>
  <c r="BW37"/>
  <c r="CB36"/>
  <c r="CA36"/>
  <c r="BZ36"/>
  <c r="BY36"/>
  <c r="BX36"/>
  <c r="BW36"/>
  <c r="CB35"/>
  <c r="CA35"/>
  <c r="BZ35"/>
  <c r="BY35"/>
  <c r="BX35"/>
  <c r="BW35"/>
  <c r="CB34"/>
  <c r="CA34"/>
  <c r="BZ34"/>
  <c r="BY34"/>
  <c r="BX34"/>
  <c r="BW34"/>
  <c r="CB33"/>
  <c r="CA33"/>
  <c r="BZ33"/>
  <c r="BY33"/>
  <c r="BX33"/>
  <c r="BW33"/>
  <c r="CB32"/>
  <c r="CA32"/>
  <c r="BZ32"/>
  <c r="BY32"/>
  <c r="BX32"/>
  <c r="BW32"/>
  <c r="CB31"/>
  <c r="CA31"/>
  <c r="BZ31"/>
  <c r="BY31"/>
  <c r="BX31"/>
  <c r="BW31"/>
  <c r="CB30"/>
  <c r="CA30"/>
  <c r="BZ30"/>
  <c r="BY30"/>
  <c r="BX30"/>
  <c r="BW30"/>
  <c r="CB29"/>
  <c r="CA29"/>
  <c r="BZ29"/>
  <c r="BY29"/>
  <c r="BX29"/>
  <c r="BW29"/>
  <c r="CB28"/>
  <c r="CA28"/>
  <c r="BZ28"/>
  <c r="BY28"/>
  <c r="BX28"/>
  <c r="BW28"/>
  <c r="CB27"/>
  <c r="CA27"/>
  <c r="BZ27"/>
  <c r="BY27"/>
  <c r="BX27"/>
  <c r="BW27"/>
  <c r="CB26"/>
  <c r="CA26"/>
  <c r="BZ26"/>
  <c r="BY26"/>
  <c r="BX26"/>
  <c r="BW26"/>
  <c r="CB25"/>
  <c r="CA25"/>
  <c r="BZ25"/>
  <c r="BY25"/>
  <c r="BX25"/>
  <c r="BW25"/>
  <c r="CB24"/>
  <c r="CA24"/>
  <c r="BZ24"/>
  <c r="BY24"/>
  <c r="BX24"/>
  <c r="BW24"/>
  <c r="CB23"/>
  <c r="CA23"/>
  <c r="BZ23"/>
  <c r="BY23"/>
  <c r="BX23"/>
  <c r="BW23"/>
  <c r="CB22"/>
  <c r="CA22"/>
  <c r="BZ22"/>
  <c r="BY22"/>
  <c r="BX22"/>
  <c r="BW22"/>
  <c r="CB21"/>
  <c r="CA21"/>
  <c r="BZ21"/>
  <c r="BY21"/>
  <c r="BX21"/>
  <c r="BW21"/>
  <c r="CB20"/>
  <c r="CA20"/>
  <c r="BZ20"/>
  <c r="BY20"/>
  <c r="BX20"/>
  <c r="BW20"/>
  <c r="CB19"/>
  <c r="CA19"/>
  <c r="BZ19"/>
  <c r="BY19"/>
  <c r="BX19"/>
  <c r="BW19"/>
  <c r="CB18"/>
  <c r="CA18"/>
  <c r="BZ18"/>
  <c r="BY18"/>
  <c r="BX18"/>
  <c r="BW18"/>
  <c r="CB17"/>
  <c r="CA17"/>
  <c r="BZ17"/>
  <c r="BY17"/>
  <c r="BX17"/>
  <c r="BW17"/>
  <c r="CB16"/>
  <c r="CA16"/>
  <c r="BZ16"/>
  <c r="BY16"/>
  <c r="BX16"/>
  <c r="BW16"/>
  <c r="CB15"/>
  <c r="CA15"/>
  <c r="BZ15"/>
  <c r="BY15"/>
  <c r="BX15"/>
  <c r="BW15"/>
  <c r="CB14"/>
  <c r="CA14"/>
  <c r="BZ14"/>
  <c r="BY14"/>
  <c r="BX14"/>
  <c r="BW14"/>
  <c r="CB13"/>
  <c r="CA13"/>
  <c r="BZ13"/>
  <c r="BY13"/>
  <c r="BX13"/>
  <c r="BW13"/>
  <c r="CB12"/>
  <c r="CA12"/>
  <c r="BZ12"/>
  <c r="BY12"/>
  <c r="BX12"/>
  <c r="BW12"/>
  <c r="CB11"/>
  <c r="CA11"/>
  <c r="BZ11"/>
  <c r="BY11"/>
  <c r="BX11"/>
  <c r="BW11"/>
  <c r="CB10"/>
  <c r="CA10"/>
  <c r="BZ10"/>
  <c r="BY10"/>
  <c r="BX10"/>
  <c r="BW10"/>
  <c r="CB9"/>
  <c r="CA9"/>
  <c r="BZ9"/>
  <c r="BY9"/>
  <c r="BX9"/>
  <c r="BW9"/>
  <c r="CB8"/>
  <c r="CA8"/>
  <c r="BZ8"/>
  <c r="BZ53" s="1"/>
  <c r="BY8"/>
  <c r="BX8"/>
  <c r="BW8"/>
  <c r="CA85" l="1"/>
  <c r="CA80"/>
  <c r="BY85"/>
  <c r="BX72"/>
  <c r="CA53"/>
  <c r="BY53"/>
  <c r="CC8"/>
  <c r="CC9"/>
  <c r="CC10"/>
  <c r="CC12"/>
  <c r="CC13"/>
  <c r="CC14"/>
  <c r="CC15"/>
  <c r="CC16"/>
  <c r="CC17"/>
  <c r="CC18"/>
  <c r="CC19"/>
  <c r="CC20"/>
  <c r="CC21"/>
  <c r="CC22"/>
  <c r="CC23"/>
  <c r="CC24"/>
  <c r="CC25"/>
  <c r="CC26"/>
  <c r="CC27"/>
  <c r="CC28"/>
  <c r="CC29"/>
  <c r="CC30"/>
  <c r="CC31"/>
  <c r="CC32"/>
  <c r="CC33"/>
  <c r="CC36"/>
  <c r="CC37"/>
  <c r="CC38"/>
  <c r="CC39"/>
  <c r="CC40"/>
  <c r="CC41"/>
  <c r="CC42"/>
  <c r="CC43"/>
  <c r="CC44"/>
  <c r="CC45"/>
  <c r="CC46"/>
  <c r="CC47"/>
  <c r="CC48"/>
  <c r="CC49"/>
  <c r="CC50"/>
  <c r="CC51"/>
  <c r="CC52"/>
  <c r="BZ72"/>
  <c r="BW53"/>
  <c r="CC11"/>
  <c r="CC34"/>
  <c r="CC35"/>
  <c r="BY74"/>
  <c r="BY75" s="1"/>
  <c r="BX78"/>
  <c r="BX80" s="1"/>
  <c r="CB78"/>
  <c r="CB80" s="1"/>
  <c r="BW85"/>
  <c r="CB53"/>
  <c r="BX53"/>
  <c r="BZ55"/>
  <c r="BZ58" s="1"/>
  <c r="CC61"/>
  <c r="BW72"/>
  <c r="CC62"/>
  <c r="CC63"/>
  <c r="CC64"/>
  <c r="CC65"/>
  <c r="CC66"/>
  <c r="CC67"/>
  <c r="CC68"/>
  <c r="CC70"/>
  <c r="BZ74"/>
  <c r="BZ75" s="1"/>
  <c r="BY78"/>
  <c r="BY80" s="1"/>
  <c r="BX82"/>
  <c r="BX85" s="1"/>
  <c r="CB82"/>
  <c r="CB85" s="1"/>
  <c r="CC83"/>
  <c r="CC84"/>
  <c r="BW55"/>
  <c r="CA58"/>
  <c r="CC60"/>
  <c r="CB72"/>
  <c r="CC69"/>
  <c r="BW75"/>
  <c r="BX55"/>
  <c r="BX58" s="1"/>
  <c r="CB55"/>
  <c r="CB58" s="1"/>
  <c r="CC56"/>
  <c r="CC57"/>
  <c r="CC71"/>
  <c r="BX74"/>
  <c r="BX75" s="1"/>
  <c r="CB74"/>
  <c r="CB75" s="1"/>
  <c r="BW80"/>
  <c r="CC79"/>
  <c r="J85" i="2"/>
  <c r="CA86" i="1" l="1"/>
  <c r="CC78"/>
  <c r="CC80" s="1"/>
  <c r="BY86"/>
  <c r="CC82"/>
  <c r="CC85" s="1"/>
  <c r="CC53"/>
  <c r="BZ86"/>
  <c r="BW58"/>
  <c r="BW86" s="1"/>
  <c r="CC55"/>
  <c r="CC58" s="1"/>
  <c r="BX86"/>
  <c r="CC74"/>
  <c r="CC75" s="1"/>
  <c r="CC72"/>
  <c r="CB86"/>
  <c r="CC86" l="1"/>
</calcChain>
</file>

<file path=xl/sharedStrings.xml><?xml version="1.0" encoding="utf-8"?>
<sst xmlns="http://schemas.openxmlformats.org/spreadsheetml/2006/main" count="414" uniqueCount="115">
  <si>
    <t>S.No.</t>
  </si>
  <si>
    <t>Centre</t>
  </si>
  <si>
    <t>Total (ICAR &amp; State Share)</t>
  </si>
  <si>
    <t>ICAR Share</t>
  </si>
  <si>
    <t>I Installment</t>
  </si>
  <si>
    <t>Total</t>
  </si>
  <si>
    <t>Comp.</t>
  </si>
  <si>
    <t>Capital</t>
  </si>
  <si>
    <t>Salaries</t>
  </si>
  <si>
    <t>General</t>
  </si>
  <si>
    <t>Wor.</t>
  </si>
  <si>
    <t>Eq.</t>
  </si>
  <si>
    <t>Salary</t>
  </si>
  <si>
    <t>TA</t>
  </si>
  <si>
    <t>RE</t>
  </si>
  <si>
    <t>OE</t>
  </si>
  <si>
    <t>State Agricultural University</t>
  </si>
  <si>
    <t>AAU, Anand</t>
  </si>
  <si>
    <t>STR</t>
  </si>
  <si>
    <t>AU, Kota</t>
  </si>
  <si>
    <t>BSP</t>
  </si>
  <si>
    <t>BAU Ranchi</t>
  </si>
  <si>
    <t>BCKV, Mohanpur</t>
  </si>
  <si>
    <t>BSKKV, Dapoli</t>
  </si>
  <si>
    <t>CCSHAU, Hisar</t>
  </si>
  <si>
    <t>CSAUAT, Kanpur</t>
  </si>
  <si>
    <t>CSKHPAU, Palampur</t>
  </si>
  <si>
    <t>GBPUAT, Pantnagar</t>
  </si>
  <si>
    <t>IGKV, Raipur</t>
  </si>
  <si>
    <t>JAU, Jamnagar</t>
  </si>
  <si>
    <t>JNKVV, Jabalpur</t>
  </si>
  <si>
    <t>KAU, Thrissur</t>
  </si>
  <si>
    <t>MPKV, Rahuri</t>
  </si>
  <si>
    <t>NDUAT, Faizabad</t>
  </si>
  <si>
    <t>OUAT, Bhubaneswar</t>
  </si>
  <si>
    <t>PAJANCOA&amp;RI, Karaikal</t>
  </si>
  <si>
    <t>PAU, Ludhiana</t>
  </si>
  <si>
    <t>PDKV, Akola</t>
  </si>
  <si>
    <t>PJTSAU, Hyderabad</t>
  </si>
  <si>
    <t>SDAU, S.K. Nagar</t>
  </si>
  <si>
    <t xml:space="preserve">SKNAU, Jobner </t>
  </si>
  <si>
    <t>SKRAU, Bikaner</t>
  </si>
  <si>
    <t>SKUAST, Srinagar</t>
  </si>
  <si>
    <t xml:space="preserve">TNAU, Coimbatore </t>
  </si>
  <si>
    <t>UAS, Bangalore</t>
  </si>
  <si>
    <t>UAS, Dharwad</t>
  </si>
  <si>
    <t>UAS, Raichur</t>
  </si>
  <si>
    <t>VNMKV, Parbhani</t>
  </si>
  <si>
    <t>Total - SAUs</t>
  </si>
  <si>
    <t>Central Agri. University</t>
  </si>
  <si>
    <t>BHU, Varanasi</t>
  </si>
  <si>
    <t>RPCAU, Pusa</t>
  </si>
  <si>
    <t>Total - CAUs</t>
  </si>
  <si>
    <t>ICAR Institute</t>
  </si>
  <si>
    <t>ICAR-CAZRI, Jodhpur</t>
  </si>
  <si>
    <t>ICAR-CICR, Nagpur</t>
  </si>
  <si>
    <t>ICAR-CRIJAF, Barrackpore</t>
  </si>
  <si>
    <t xml:space="preserve">ICAR-IARI RS, Karnal </t>
  </si>
  <si>
    <t>ICAR-IARI, New Delhi</t>
  </si>
  <si>
    <t>ICAR-IGFRI, Jhansi</t>
  </si>
  <si>
    <t>ICAR-IIMR, Hyderabad</t>
  </si>
  <si>
    <t>ICAR-IIPR, Kanpur</t>
  </si>
  <si>
    <t>ICAR-IIRR, Hyderabad</t>
  </si>
  <si>
    <t>ICAR-NRRI, Cuttack</t>
  </si>
  <si>
    <t>ICAR-VPKAS, Almora</t>
  </si>
  <si>
    <t>Total - ICAR Institutes</t>
  </si>
  <si>
    <t>Project Coordination Unit</t>
  </si>
  <si>
    <t xml:space="preserve">ICAR-IISS, Mau </t>
  </si>
  <si>
    <t>PCU</t>
  </si>
  <si>
    <t>Total - ICAR Institute</t>
  </si>
  <si>
    <t>II. NEH Region</t>
  </si>
  <si>
    <t>AAU, Jorhat</t>
  </si>
  <si>
    <t>Total - NEH - SAUs</t>
  </si>
  <si>
    <t>ICAR RC for NEH, Manipur</t>
  </si>
  <si>
    <t>ICAR RC for NEH, Meghalaya</t>
  </si>
  <si>
    <t>ICAR RC for NEH, Tripura</t>
  </si>
  <si>
    <t>Total - NEH - ICAR Institute</t>
  </si>
  <si>
    <t>Grand Total</t>
  </si>
  <si>
    <t>Details of Fund Release during 2019-20</t>
  </si>
  <si>
    <t xml:space="preserve">TSP </t>
  </si>
  <si>
    <t>II Installment</t>
  </si>
  <si>
    <t>Total release</t>
  </si>
  <si>
    <t>Balance</t>
  </si>
  <si>
    <t>III Installment</t>
  </si>
  <si>
    <t>Red font colour indicate release withheld due to non-availability of AUCs</t>
  </si>
  <si>
    <t>With held salaries are as per Ist Installment released</t>
  </si>
  <si>
    <t>Additional 0.50 Lakhs each to be released to STR Palampur &amp; Jorhat for molecular work expt.</t>
  </si>
  <si>
    <t xml:space="preserve">Additional amount of Rs. 0.50 lakhs released for all STR centres except Palampur &amp; Jorhat for molecular expt. </t>
  </si>
  <si>
    <t>Salary amount of Rs. 33.2 lakhs retained with us for further release after receipt of AUCs</t>
  </si>
  <si>
    <t>IV Installment</t>
  </si>
  <si>
    <t>Additional fund of Rs. 0.50 lakhs for MW for Palampur released</t>
  </si>
  <si>
    <t>Additional  fund of Rs. 0.50 lakhs to be released to AAU, Jorhat</t>
  </si>
  <si>
    <t>Fund withheld for ICAR-IARI, BCKV &amp; AAU, Jorhat, No AUCs received</t>
  </si>
  <si>
    <t>V Installment</t>
  </si>
  <si>
    <t>Additional fund Rs.0.5 lakh released to AAU, Jorhat</t>
  </si>
  <si>
    <t>Fund withheld for ICAR-IARI, No AUCs received</t>
  </si>
  <si>
    <t>2.8 additional salary</t>
  </si>
  <si>
    <t>VI Installment</t>
  </si>
  <si>
    <t>balance 6.3</t>
  </si>
  <si>
    <t>Additional 9.0</t>
  </si>
  <si>
    <t>VII Installment</t>
  </si>
  <si>
    <t>VIII Installment</t>
  </si>
  <si>
    <t>State Share (25%)</t>
  </si>
  <si>
    <t>Particulars</t>
  </si>
  <si>
    <t>Sanctioned Budget</t>
  </si>
  <si>
    <t>ICAR Share (75 %)</t>
  </si>
  <si>
    <t>Total (ICAR+State Share)</t>
  </si>
  <si>
    <t xml:space="preserve">BSP </t>
  </si>
  <si>
    <t xml:space="preserve">First installment </t>
  </si>
  <si>
    <t xml:space="preserve">Second installment </t>
  </si>
  <si>
    <t xml:space="preserve">Fifth installment </t>
  </si>
  <si>
    <t>Sixth Installment</t>
  </si>
  <si>
    <t>Seventh Installment</t>
  </si>
  <si>
    <t>Eight Installment</t>
  </si>
  <si>
    <t>Total (In lakh)</t>
  </si>
</sst>
</file>

<file path=xl/styles.xml><?xml version="1.0" encoding="utf-8"?>
<styleSheet xmlns="http://schemas.openxmlformats.org/spreadsheetml/2006/main">
  <numFmts count="1">
    <numFmt numFmtId="164" formatCode="0.00000"/>
  </numFmts>
  <fonts count="27">
    <font>
      <sz val="11"/>
      <color theme="1"/>
      <name val="Calibri"/>
      <family val="2"/>
      <scheme val="minor"/>
    </font>
    <font>
      <sz val="12"/>
      <name val="Cambria"/>
      <family val="1"/>
      <scheme val="major"/>
    </font>
    <font>
      <sz val="10"/>
      <name val="Arial"/>
      <family val="2"/>
    </font>
    <font>
      <b/>
      <sz val="12"/>
      <name val="Cambria"/>
      <family val="1"/>
      <scheme val="major"/>
    </font>
    <font>
      <b/>
      <sz val="10"/>
      <name val="Arial"/>
      <family val="2"/>
    </font>
    <font>
      <sz val="10"/>
      <name val="Times New Roman"/>
      <family val="1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Times New Roman"/>
      <family val="1"/>
    </font>
    <font>
      <sz val="11"/>
      <name val="Arial"/>
      <family val="2"/>
    </font>
    <font>
      <sz val="10"/>
      <color rgb="FFFF0000"/>
      <name val="Arial"/>
      <family val="2"/>
    </font>
    <font>
      <sz val="12"/>
      <color rgb="FFFF0000"/>
      <name val="Cambria"/>
      <family val="1"/>
      <scheme val="major"/>
    </font>
    <font>
      <sz val="10"/>
      <color theme="1"/>
      <name val="Arial"/>
      <family val="2"/>
    </font>
    <font>
      <sz val="12"/>
      <color theme="1"/>
      <name val="Cambria"/>
      <family val="1"/>
      <scheme val="major"/>
    </font>
    <font>
      <b/>
      <sz val="10"/>
      <color rgb="FFFF0000"/>
      <name val="Arial"/>
      <family val="2"/>
    </font>
    <font>
      <sz val="12"/>
      <color rgb="FF00B050"/>
      <name val="Cambria"/>
      <family val="1"/>
      <scheme val="major"/>
    </font>
    <font>
      <b/>
      <sz val="12"/>
      <color rgb="FF00B050"/>
      <name val="Cambria"/>
      <family val="1"/>
      <scheme val="maj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4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/>
    <xf numFmtId="2" fontId="3" fillId="2" borderId="1" xfId="0" applyNumberFormat="1" applyFont="1" applyFill="1" applyBorder="1" applyAlignment="1">
      <alignment horizontal="right" wrapText="1"/>
    </xf>
    <xf numFmtId="2" fontId="1" fillId="2" borderId="1" xfId="0" applyNumberFormat="1" applyFont="1" applyFill="1" applyBorder="1"/>
    <xf numFmtId="2" fontId="3" fillId="2" borderId="1" xfId="0" applyNumberFormat="1" applyFont="1" applyFill="1" applyBorder="1"/>
    <xf numFmtId="2" fontId="2" fillId="2" borderId="1" xfId="0" applyNumberFormat="1" applyFont="1" applyFill="1" applyBorder="1"/>
    <xf numFmtId="0" fontId="1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/>
    <xf numFmtId="2" fontId="3" fillId="2" borderId="1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2" fontId="4" fillId="2" borderId="1" xfId="0" applyNumberFormat="1" applyFont="1" applyFill="1" applyBorder="1"/>
    <xf numFmtId="2" fontId="10" fillId="2" borderId="1" xfId="0" applyNumberFormat="1" applyFont="1" applyFill="1" applyBorder="1"/>
    <xf numFmtId="2" fontId="11" fillId="2" borderId="1" xfId="0" applyNumberFormat="1" applyFont="1" applyFill="1" applyBorder="1"/>
    <xf numFmtId="0" fontId="10" fillId="2" borderId="1" xfId="0" applyFont="1" applyFill="1" applyBorder="1"/>
    <xf numFmtId="2" fontId="12" fillId="2" borderId="1" xfId="0" applyNumberFormat="1" applyFont="1" applyFill="1" applyBorder="1"/>
    <xf numFmtId="2" fontId="1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2" fillId="2" borderId="1" xfId="0" applyFont="1" applyFill="1" applyBorder="1"/>
    <xf numFmtId="2" fontId="14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15" fillId="2" borderId="1" xfId="0" applyNumberFormat="1" applyFont="1" applyFill="1" applyBorder="1"/>
    <xf numFmtId="2" fontId="16" fillId="2" borderId="1" xfId="0" applyNumberFormat="1" applyFont="1" applyFill="1" applyBorder="1"/>
    <xf numFmtId="0" fontId="17" fillId="2" borderId="1" xfId="0" applyFont="1" applyFill="1" applyBorder="1"/>
    <xf numFmtId="2" fontId="17" fillId="2" borderId="1" xfId="0" applyNumberFormat="1" applyFont="1" applyFill="1" applyBorder="1"/>
    <xf numFmtId="2" fontId="18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right" vertical="center"/>
    </xf>
    <xf numFmtId="164" fontId="2" fillId="2" borderId="1" xfId="0" applyNumberFormat="1" applyFont="1" applyFill="1" applyBorder="1"/>
    <xf numFmtId="164" fontId="4" fillId="2" borderId="1" xfId="0" applyNumberFormat="1" applyFont="1" applyFill="1" applyBorder="1"/>
    <xf numFmtId="164" fontId="10" fillId="2" borderId="1" xfId="0" applyNumberFormat="1" applyFont="1" applyFill="1" applyBorder="1"/>
    <xf numFmtId="0" fontId="19" fillId="3" borderId="9" xfId="0" applyFont="1" applyFill="1" applyBorder="1" applyAlignment="1">
      <alignment horizontal="right" vertical="center"/>
    </xf>
    <xf numFmtId="0" fontId="19" fillId="3" borderId="10" xfId="0" applyFont="1" applyFill="1" applyBorder="1" applyAlignment="1">
      <alignment horizontal="right" vertical="center"/>
    </xf>
    <xf numFmtId="0" fontId="20" fillId="3" borderId="9" xfId="0" applyFont="1" applyFill="1" applyBorder="1" applyAlignment="1">
      <alignment horizontal="right" vertical="center"/>
    </xf>
    <xf numFmtId="0" fontId="20" fillId="3" borderId="10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/>
    <xf numFmtId="164" fontId="1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1" xfId="0" applyNumberFormat="1" applyFont="1" applyFill="1" applyBorder="1" applyAlignment="1">
      <alignment vertical="center"/>
    </xf>
    <xf numFmtId="0" fontId="21" fillId="3" borderId="9" xfId="0" applyFont="1" applyFill="1" applyBorder="1" applyAlignment="1">
      <alignment horizontal="right" vertical="center"/>
    </xf>
    <xf numFmtId="0" fontId="21" fillId="3" borderId="10" xfId="0" applyFont="1" applyFill="1" applyBorder="1" applyAlignment="1">
      <alignment horizontal="right" vertical="center"/>
    </xf>
    <xf numFmtId="0" fontId="19" fillId="0" borderId="1" xfId="0" applyFont="1" applyBorder="1"/>
    <xf numFmtId="0" fontId="0" fillId="0" borderId="1" xfId="0" applyFont="1" applyBorder="1"/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2" fontId="24" fillId="2" borderId="1" xfId="0" applyNumberFormat="1" applyFont="1" applyFill="1" applyBorder="1" applyAlignment="1">
      <alignment horizontal="center"/>
    </xf>
    <xf numFmtId="2" fontId="23" fillId="2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0" fontId="25" fillId="0" borderId="1" xfId="0" applyFont="1" applyBorder="1"/>
    <xf numFmtId="0" fontId="22" fillId="0" borderId="1" xfId="0" applyFont="1" applyFill="1" applyBorder="1" applyAlignment="1">
      <alignment wrapText="1"/>
    </xf>
    <xf numFmtId="0" fontId="21" fillId="0" borderId="1" xfId="0" applyFont="1" applyBorder="1"/>
    <xf numFmtId="2" fontId="25" fillId="0" borderId="1" xfId="0" applyNumberFormat="1" applyFont="1" applyBorder="1" applyAlignment="1">
      <alignment horizontal="center"/>
    </xf>
    <xf numFmtId="2" fontId="25" fillId="0" borderId="1" xfId="0" applyNumberFormat="1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/>
    </xf>
    <xf numFmtId="2" fontId="21" fillId="0" borderId="1" xfId="0" applyNumberFormat="1" applyFont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center"/>
    </xf>
    <xf numFmtId="2" fontId="22" fillId="2" borderId="1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4" fillId="4" borderId="1" xfId="0" applyFont="1" applyFill="1" applyBorder="1"/>
    <xf numFmtId="2" fontId="3" fillId="4" borderId="1" xfId="0" applyNumberFormat="1" applyFont="1" applyFill="1" applyBorder="1"/>
    <xf numFmtId="2" fontId="16" fillId="4" borderId="1" xfId="0" applyNumberFormat="1" applyFont="1" applyFill="1" applyBorder="1"/>
    <xf numFmtId="2" fontId="1" fillId="4" borderId="1" xfId="0" applyNumberFormat="1" applyFont="1" applyFill="1" applyBorder="1"/>
    <xf numFmtId="2" fontId="4" fillId="4" borderId="1" xfId="0" applyNumberFormat="1" applyFont="1" applyFill="1" applyBorder="1"/>
    <xf numFmtId="2" fontId="3" fillId="4" borderId="1" xfId="0" applyNumberFormat="1" applyFont="1" applyFill="1" applyBorder="1" applyAlignment="1"/>
    <xf numFmtId="2" fontId="3" fillId="4" borderId="1" xfId="0" applyNumberFormat="1" applyFont="1" applyFill="1" applyBorder="1" applyAlignment="1">
      <alignment vertical="center"/>
    </xf>
    <xf numFmtId="2" fontId="2" fillId="4" borderId="1" xfId="0" applyNumberFormat="1" applyFont="1" applyFill="1" applyBorder="1"/>
    <xf numFmtId="2" fontId="10" fillId="4" borderId="1" xfId="0" applyNumberFormat="1" applyFont="1" applyFill="1" applyBorder="1"/>
    <xf numFmtId="2" fontId="12" fillId="4" borderId="1" xfId="0" applyNumberFormat="1" applyFont="1" applyFill="1" applyBorder="1"/>
    <xf numFmtId="2" fontId="17" fillId="4" borderId="1" xfId="0" applyNumberFormat="1" applyFont="1" applyFill="1" applyBorder="1"/>
    <xf numFmtId="0" fontId="10" fillId="4" borderId="1" xfId="0" applyFont="1" applyFill="1" applyBorder="1"/>
    <xf numFmtId="2" fontId="18" fillId="4" borderId="1" xfId="0" applyNumberFormat="1" applyFont="1" applyFill="1" applyBorder="1"/>
    <xf numFmtId="2" fontId="14" fillId="4" borderId="1" xfId="0" applyNumberFormat="1" applyFont="1" applyFill="1" applyBorder="1"/>
    <xf numFmtId="164" fontId="4" fillId="4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D100"/>
  <sheetViews>
    <sheetView tabSelected="1" zoomScale="80" zoomScaleNormal="80" workbookViewId="0">
      <pane xSplit="2" ySplit="6" topLeftCell="H7" activePane="bottomRight" state="frozen"/>
      <selection pane="topRight" activeCell="C1" sqref="C1"/>
      <selection pane="bottomLeft" activeCell="A7" sqref="A7"/>
      <selection pane="bottomRight" activeCell="Q5" sqref="Q5:Q6"/>
    </sheetView>
  </sheetViews>
  <sheetFormatPr defaultRowHeight="12.75"/>
  <cols>
    <col min="1" max="1" width="6.28515625" style="6" customWidth="1"/>
    <col min="2" max="2" width="29.140625" style="6" customWidth="1"/>
    <col min="3" max="4" width="9.28515625" style="6" customWidth="1"/>
    <col min="5" max="5" width="9.7109375" style="6" customWidth="1"/>
    <col min="6" max="8" width="9.28515625" style="6" customWidth="1"/>
    <col min="9" max="9" width="10.5703125" style="100" customWidth="1"/>
    <col min="10" max="10" width="9.42578125" style="1" customWidth="1"/>
    <col min="11" max="16" width="9.140625" style="6" customWidth="1"/>
    <col min="17" max="17" width="9.140625" style="99" customWidth="1"/>
    <col min="18" max="24" width="9.140625" style="6" customWidth="1"/>
    <col min="25" max="25" width="9.140625" style="99" customWidth="1"/>
    <col min="26" max="32" width="9.140625" style="6" customWidth="1"/>
    <col min="33" max="33" width="9.140625" style="99" customWidth="1"/>
    <col min="34" max="40" width="9.140625" style="6" customWidth="1"/>
    <col min="41" max="41" width="9.140625" style="99" customWidth="1"/>
    <col min="42" max="48" width="9.140625" style="6" customWidth="1"/>
    <col min="49" max="49" width="9.140625" style="99" customWidth="1"/>
    <col min="50" max="50" width="10.7109375" style="6" customWidth="1"/>
    <col min="51" max="56" width="9.140625" style="6" customWidth="1"/>
    <col min="57" max="57" width="9.140625" style="99" customWidth="1"/>
    <col min="58" max="64" width="9.140625" style="6" customWidth="1"/>
    <col min="65" max="65" width="9.140625" style="99" customWidth="1"/>
    <col min="66" max="68" width="9.140625" style="6" customWidth="1"/>
    <col min="69" max="69" width="10.5703125" style="6" customWidth="1"/>
    <col min="70" max="72" width="9.140625" style="6" customWidth="1"/>
    <col min="73" max="73" width="10.5703125" style="99" customWidth="1"/>
    <col min="74" max="75" width="9.140625" style="6" customWidth="1"/>
    <col min="76" max="76" width="9.140625" style="6"/>
    <col min="77" max="77" width="10.5703125" style="6" customWidth="1"/>
    <col min="78" max="80" width="9.140625" style="6"/>
    <col min="81" max="81" width="11.5703125" style="6" customWidth="1"/>
    <col min="82" max="219" width="9.140625" style="6"/>
    <col min="220" max="220" width="6.28515625" style="6" customWidth="1"/>
    <col min="221" max="221" width="29.140625" style="6" customWidth="1"/>
    <col min="222" max="222" width="8.42578125" style="6" customWidth="1"/>
    <col min="223" max="223" width="7.42578125" style="6" customWidth="1"/>
    <col min="224" max="224" width="7.7109375" style="6" customWidth="1"/>
    <col min="225" max="225" width="10.85546875" style="6" customWidth="1"/>
    <col min="226" max="227" width="7.5703125" style="6" customWidth="1"/>
    <col min="228" max="228" width="8.28515625" style="6" customWidth="1"/>
    <col min="229" max="229" width="10.5703125" style="6" customWidth="1"/>
    <col min="230" max="231" width="9.140625" style="6" customWidth="1"/>
    <col min="232" max="232" width="10.5703125" style="6" customWidth="1"/>
    <col min="233" max="235" width="9.140625" style="6" customWidth="1"/>
    <col min="236" max="237" width="10.5703125" style="6" customWidth="1"/>
    <col min="238" max="239" width="9.28515625" style="6" customWidth="1"/>
    <col min="240" max="240" width="9.7109375" style="6" customWidth="1"/>
    <col min="241" max="243" width="9.28515625" style="6" customWidth="1"/>
    <col min="244" max="263" width="9.42578125" style="6" customWidth="1"/>
    <col min="264" max="264" width="11.28515625" style="6" customWidth="1"/>
    <col min="265" max="268" width="9.42578125" style="6" customWidth="1"/>
    <col min="269" max="272" width="9.140625" style="6" customWidth="1"/>
    <col min="273" max="279" width="10.28515625" style="6" customWidth="1"/>
    <col min="280" max="280" width="11" style="6" customWidth="1"/>
    <col min="281" max="284" width="15.28515625" style="6" customWidth="1"/>
    <col min="285" max="285" width="8.5703125" style="6" customWidth="1"/>
    <col min="286" max="286" width="8.85546875" style="6" customWidth="1"/>
    <col min="287" max="287" width="11.42578125" style="6" customWidth="1"/>
    <col min="288" max="288" width="9.140625" style="6" customWidth="1"/>
    <col min="289" max="289" width="9.42578125" style="6" customWidth="1"/>
    <col min="290" max="290" width="8.7109375" style="6" customWidth="1"/>
    <col min="291" max="295" width="10.85546875" style="6" customWidth="1"/>
    <col min="296" max="311" width="9.140625" style="6" customWidth="1"/>
    <col min="312" max="475" width="9.140625" style="6"/>
    <col min="476" max="476" width="6.28515625" style="6" customWidth="1"/>
    <col min="477" max="477" width="29.140625" style="6" customWidth="1"/>
    <col min="478" max="478" width="8.42578125" style="6" customWidth="1"/>
    <col min="479" max="479" width="7.42578125" style="6" customWidth="1"/>
    <col min="480" max="480" width="7.7109375" style="6" customWidth="1"/>
    <col min="481" max="481" width="10.85546875" style="6" customWidth="1"/>
    <col min="482" max="483" width="7.5703125" style="6" customWidth="1"/>
    <col min="484" max="484" width="8.28515625" style="6" customWidth="1"/>
    <col min="485" max="485" width="10.5703125" style="6" customWidth="1"/>
    <col min="486" max="487" width="9.140625" style="6" customWidth="1"/>
    <col min="488" max="488" width="10.5703125" style="6" customWidth="1"/>
    <col min="489" max="491" width="9.140625" style="6" customWidth="1"/>
    <col min="492" max="493" width="10.5703125" style="6" customWidth="1"/>
    <col min="494" max="495" width="9.28515625" style="6" customWidth="1"/>
    <col min="496" max="496" width="9.7109375" style="6" customWidth="1"/>
    <col min="497" max="499" width="9.28515625" style="6" customWidth="1"/>
    <col min="500" max="519" width="9.42578125" style="6" customWidth="1"/>
    <col min="520" max="520" width="11.28515625" style="6" customWidth="1"/>
    <col min="521" max="524" width="9.42578125" style="6" customWidth="1"/>
    <col min="525" max="528" width="9.140625" style="6" customWidth="1"/>
    <col min="529" max="535" width="10.28515625" style="6" customWidth="1"/>
    <col min="536" max="536" width="11" style="6" customWidth="1"/>
    <col min="537" max="540" width="15.28515625" style="6" customWidth="1"/>
    <col min="541" max="541" width="8.5703125" style="6" customWidth="1"/>
    <col min="542" max="542" width="8.85546875" style="6" customWidth="1"/>
    <col min="543" max="543" width="11.42578125" style="6" customWidth="1"/>
    <col min="544" max="544" width="9.140625" style="6" customWidth="1"/>
    <col min="545" max="545" width="9.42578125" style="6" customWidth="1"/>
    <col min="546" max="546" width="8.7109375" style="6" customWidth="1"/>
    <col min="547" max="551" width="10.85546875" style="6" customWidth="1"/>
    <col min="552" max="567" width="9.140625" style="6" customWidth="1"/>
    <col min="568" max="731" width="9.140625" style="6"/>
    <col min="732" max="732" width="6.28515625" style="6" customWidth="1"/>
    <col min="733" max="733" width="29.140625" style="6" customWidth="1"/>
    <col min="734" max="734" width="8.42578125" style="6" customWidth="1"/>
    <col min="735" max="735" width="7.42578125" style="6" customWidth="1"/>
    <col min="736" max="736" width="7.7109375" style="6" customWidth="1"/>
    <col min="737" max="737" width="10.85546875" style="6" customWidth="1"/>
    <col min="738" max="739" width="7.5703125" style="6" customWidth="1"/>
    <col min="740" max="740" width="8.28515625" style="6" customWidth="1"/>
    <col min="741" max="741" width="10.5703125" style="6" customWidth="1"/>
    <col min="742" max="743" width="9.140625" style="6" customWidth="1"/>
    <col min="744" max="744" width="10.5703125" style="6" customWidth="1"/>
    <col min="745" max="747" width="9.140625" style="6" customWidth="1"/>
    <col min="748" max="749" width="10.5703125" style="6" customWidth="1"/>
    <col min="750" max="751" width="9.28515625" style="6" customWidth="1"/>
    <col min="752" max="752" width="9.7109375" style="6" customWidth="1"/>
    <col min="753" max="755" width="9.28515625" style="6" customWidth="1"/>
    <col min="756" max="775" width="9.42578125" style="6" customWidth="1"/>
    <col min="776" max="776" width="11.28515625" style="6" customWidth="1"/>
    <col min="777" max="780" width="9.42578125" style="6" customWidth="1"/>
    <col min="781" max="784" width="9.140625" style="6" customWidth="1"/>
    <col min="785" max="791" width="10.28515625" style="6" customWidth="1"/>
    <col min="792" max="792" width="11" style="6" customWidth="1"/>
    <col min="793" max="796" width="15.28515625" style="6" customWidth="1"/>
    <col min="797" max="797" width="8.5703125" style="6" customWidth="1"/>
    <col min="798" max="798" width="8.85546875" style="6" customWidth="1"/>
    <col min="799" max="799" width="11.42578125" style="6" customWidth="1"/>
    <col min="800" max="800" width="9.140625" style="6" customWidth="1"/>
    <col min="801" max="801" width="9.42578125" style="6" customWidth="1"/>
    <col min="802" max="802" width="8.7109375" style="6" customWidth="1"/>
    <col min="803" max="807" width="10.85546875" style="6" customWidth="1"/>
    <col min="808" max="823" width="9.140625" style="6" customWidth="1"/>
    <col min="824" max="987" width="9.140625" style="6"/>
    <col min="988" max="988" width="6.28515625" style="6" customWidth="1"/>
    <col min="989" max="989" width="29.140625" style="6" customWidth="1"/>
    <col min="990" max="990" width="8.42578125" style="6" customWidth="1"/>
    <col min="991" max="991" width="7.42578125" style="6" customWidth="1"/>
    <col min="992" max="992" width="7.7109375" style="6" customWidth="1"/>
    <col min="993" max="993" width="10.85546875" style="6" customWidth="1"/>
    <col min="994" max="995" width="7.5703125" style="6" customWidth="1"/>
    <col min="996" max="996" width="8.28515625" style="6" customWidth="1"/>
    <col min="997" max="997" width="10.5703125" style="6" customWidth="1"/>
    <col min="998" max="999" width="9.140625" style="6" customWidth="1"/>
    <col min="1000" max="1000" width="10.5703125" style="6" customWidth="1"/>
    <col min="1001" max="1003" width="9.140625" style="6" customWidth="1"/>
    <col min="1004" max="1005" width="10.5703125" style="6" customWidth="1"/>
    <col min="1006" max="1007" width="9.28515625" style="6" customWidth="1"/>
    <col min="1008" max="1008" width="9.7109375" style="6" customWidth="1"/>
    <col min="1009" max="1011" width="9.28515625" style="6" customWidth="1"/>
    <col min="1012" max="1031" width="9.42578125" style="6" customWidth="1"/>
    <col min="1032" max="1032" width="11.28515625" style="6" customWidth="1"/>
    <col min="1033" max="1036" width="9.42578125" style="6" customWidth="1"/>
    <col min="1037" max="1040" width="9.140625" style="6" customWidth="1"/>
    <col min="1041" max="1047" width="10.28515625" style="6" customWidth="1"/>
    <col min="1048" max="1048" width="11" style="6" customWidth="1"/>
    <col min="1049" max="1052" width="15.28515625" style="6" customWidth="1"/>
    <col min="1053" max="1053" width="8.5703125" style="6" customWidth="1"/>
    <col min="1054" max="1054" width="8.85546875" style="6" customWidth="1"/>
    <col min="1055" max="1055" width="11.42578125" style="6" customWidth="1"/>
    <col min="1056" max="1056" width="9.140625" style="6" customWidth="1"/>
    <col min="1057" max="1057" width="9.42578125" style="6" customWidth="1"/>
    <col min="1058" max="1058" width="8.7109375" style="6" customWidth="1"/>
    <col min="1059" max="1063" width="10.85546875" style="6" customWidth="1"/>
    <col min="1064" max="1079" width="9.140625" style="6" customWidth="1"/>
    <col min="1080" max="1243" width="9.140625" style="6"/>
    <col min="1244" max="1244" width="6.28515625" style="6" customWidth="1"/>
    <col min="1245" max="1245" width="29.140625" style="6" customWidth="1"/>
    <col min="1246" max="1246" width="8.42578125" style="6" customWidth="1"/>
    <col min="1247" max="1247" width="7.42578125" style="6" customWidth="1"/>
    <col min="1248" max="1248" width="7.7109375" style="6" customWidth="1"/>
    <col min="1249" max="1249" width="10.85546875" style="6" customWidth="1"/>
    <col min="1250" max="1251" width="7.5703125" style="6" customWidth="1"/>
    <col min="1252" max="1252" width="8.28515625" style="6" customWidth="1"/>
    <col min="1253" max="1253" width="10.5703125" style="6" customWidth="1"/>
    <col min="1254" max="1255" width="9.140625" style="6" customWidth="1"/>
    <col min="1256" max="1256" width="10.5703125" style="6" customWidth="1"/>
    <col min="1257" max="1259" width="9.140625" style="6" customWidth="1"/>
    <col min="1260" max="1261" width="10.5703125" style="6" customWidth="1"/>
    <col min="1262" max="1263" width="9.28515625" style="6" customWidth="1"/>
    <col min="1264" max="1264" width="9.7109375" style="6" customWidth="1"/>
    <col min="1265" max="1267" width="9.28515625" style="6" customWidth="1"/>
    <col min="1268" max="1287" width="9.42578125" style="6" customWidth="1"/>
    <col min="1288" max="1288" width="11.28515625" style="6" customWidth="1"/>
    <col min="1289" max="1292" width="9.42578125" style="6" customWidth="1"/>
    <col min="1293" max="1296" width="9.140625" style="6" customWidth="1"/>
    <col min="1297" max="1303" width="10.28515625" style="6" customWidth="1"/>
    <col min="1304" max="1304" width="11" style="6" customWidth="1"/>
    <col min="1305" max="1308" width="15.28515625" style="6" customWidth="1"/>
    <col min="1309" max="1309" width="8.5703125" style="6" customWidth="1"/>
    <col min="1310" max="1310" width="8.85546875" style="6" customWidth="1"/>
    <col min="1311" max="1311" width="11.42578125" style="6" customWidth="1"/>
    <col min="1312" max="1312" width="9.140625" style="6" customWidth="1"/>
    <col min="1313" max="1313" width="9.42578125" style="6" customWidth="1"/>
    <col min="1314" max="1314" width="8.7109375" style="6" customWidth="1"/>
    <col min="1315" max="1319" width="10.85546875" style="6" customWidth="1"/>
    <col min="1320" max="1335" width="9.140625" style="6" customWidth="1"/>
    <col min="1336" max="1499" width="9.140625" style="6"/>
    <col min="1500" max="1500" width="6.28515625" style="6" customWidth="1"/>
    <col min="1501" max="1501" width="29.140625" style="6" customWidth="1"/>
    <col min="1502" max="1502" width="8.42578125" style="6" customWidth="1"/>
    <col min="1503" max="1503" width="7.42578125" style="6" customWidth="1"/>
    <col min="1504" max="1504" width="7.7109375" style="6" customWidth="1"/>
    <col min="1505" max="1505" width="10.85546875" style="6" customWidth="1"/>
    <col min="1506" max="1507" width="7.5703125" style="6" customWidth="1"/>
    <col min="1508" max="1508" width="8.28515625" style="6" customWidth="1"/>
    <col min="1509" max="1509" width="10.5703125" style="6" customWidth="1"/>
    <col min="1510" max="1511" width="9.140625" style="6" customWidth="1"/>
    <col min="1512" max="1512" width="10.5703125" style="6" customWidth="1"/>
    <col min="1513" max="1515" width="9.140625" style="6" customWidth="1"/>
    <col min="1516" max="1517" width="10.5703125" style="6" customWidth="1"/>
    <col min="1518" max="1519" width="9.28515625" style="6" customWidth="1"/>
    <col min="1520" max="1520" width="9.7109375" style="6" customWidth="1"/>
    <col min="1521" max="1523" width="9.28515625" style="6" customWidth="1"/>
    <col min="1524" max="1543" width="9.42578125" style="6" customWidth="1"/>
    <col min="1544" max="1544" width="11.28515625" style="6" customWidth="1"/>
    <col min="1545" max="1548" width="9.42578125" style="6" customWidth="1"/>
    <col min="1549" max="1552" width="9.140625" style="6" customWidth="1"/>
    <col min="1553" max="1559" width="10.28515625" style="6" customWidth="1"/>
    <col min="1560" max="1560" width="11" style="6" customWidth="1"/>
    <col min="1561" max="1564" width="15.28515625" style="6" customWidth="1"/>
    <col min="1565" max="1565" width="8.5703125" style="6" customWidth="1"/>
    <col min="1566" max="1566" width="8.85546875" style="6" customWidth="1"/>
    <col min="1567" max="1567" width="11.42578125" style="6" customWidth="1"/>
    <col min="1568" max="1568" width="9.140625" style="6" customWidth="1"/>
    <col min="1569" max="1569" width="9.42578125" style="6" customWidth="1"/>
    <col min="1570" max="1570" width="8.7109375" style="6" customWidth="1"/>
    <col min="1571" max="1575" width="10.85546875" style="6" customWidth="1"/>
    <col min="1576" max="1591" width="9.140625" style="6" customWidth="1"/>
    <col min="1592" max="1755" width="9.140625" style="6"/>
    <col min="1756" max="1756" width="6.28515625" style="6" customWidth="1"/>
    <col min="1757" max="1757" width="29.140625" style="6" customWidth="1"/>
    <col min="1758" max="1758" width="8.42578125" style="6" customWidth="1"/>
    <col min="1759" max="1759" width="7.42578125" style="6" customWidth="1"/>
    <col min="1760" max="1760" width="7.7109375" style="6" customWidth="1"/>
    <col min="1761" max="1761" width="10.85546875" style="6" customWidth="1"/>
    <col min="1762" max="1763" width="7.5703125" style="6" customWidth="1"/>
    <col min="1764" max="1764" width="8.28515625" style="6" customWidth="1"/>
    <col min="1765" max="1765" width="10.5703125" style="6" customWidth="1"/>
    <col min="1766" max="1767" width="9.140625" style="6" customWidth="1"/>
    <col min="1768" max="1768" width="10.5703125" style="6" customWidth="1"/>
    <col min="1769" max="1771" width="9.140625" style="6" customWidth="1"/>
    <col min="1772" max="1773" width="10.5703125" style="6" customWidth="1"/>
    <col min="1774" max="1775" width="9.28515625" style="6" customWidth="1"/>
    <col min="1776" max="1776" width="9.7109375" style="6" customWidth="1"/>
    <col min="1777" max="1779" width="9.28515625" style="6" customWidth="1"/>
    <col min="1780" max="1799" width="9.42578125" style="6" customWidth="1"/>
    <col min="1800" max="1800" width="11.28515625" style="6" customWidth="1"/>
    <col min="1801" max="1804" width="9.42578125" style="6" customWidth="1"/>
    <col min="1805" max="1808" width="9.140625" style="6" customWidth="1"/>
    <col min="1809" max="1815" width="10.28515625" style="6" customWidth="1"/>
    <col min="1816" max="1816" width="11" style="6" customWidth="1"/>
    <col min="1817" max="1820" width="15.28515625" style="6" customWidth="1"/>
    <col min="1821" max="1821" width="8.5703125" style="6" customWidth="1"/>
    <col min="1822" max="1822" width="8.85546875" style="6" customWidth="1"/>
    <col min="1823" max="1823" width="11.42578125" style="6" customWidth="1"/>
    <col min="1824" max="1824" width="9.140625" style="6" customWidth="1"/>
    <col min="1825" max="1825" width="9.42578125" style="6" customWidth="1"/>
    <col min="1826" max="1826" width="8.7109375" style="6" customWidth="1"/>
    <col min="1827" max="1831" width="10.85546875" style="6" customWidth="1"/>
    <col min="1832" max="1847" width="9.140625" style="6" customWidth="1"/>
    <col min="1848" max="2011" width="9.140625" style="6"/>
    <col min="2012" max="2012" width="6.28515625" style="6" customWidth="1"/>
    <col min="2013" max="2013" width="29.140625" style="6" customWidth="1"/>
    <col min="2014" max="2014" width="8.42578125" style="6" customWidth="1"/>
    <col min="2015" max="2015" width="7.42578125" style="6" customWidth="1"/>
    <col min="2016" max="2016" width="7.7109375" style="6" customWidth="1"/>
    <col min="2017" max="2017" width="10.85546875" style="6" customWidth="1"/>
    <col min="2018" max="2019" width="7.5703125" style="6" customWidth="1"/>
    <col min="2020" max="2020" width="8.28515625" style="6" customWidth="1"/>
    <col min="2021" max="2021" width="10.5703125" style="6" customWidth="1"/>
    <col min="2022" max="2023" width="9.140625" style="6" customWidth="1"/>
    <col min="2024" max="2024" width="10.5703125" style="6" customWidth="1"/>
    <col min="2025" max="2027" width="9.140625" style="6" customWidth="1"/>
    <col min="2028" max="2029" width="10.5703125" style="6" customWidth="1"/>
    <col min="2030" max="2031" width="9.28515625" style="6" customWidth="1"/>
    <col min="2032" max="2032" width="9.7109375" style="6" customWidth="1"/>
    <col min="2033" max="2035" width="9.28515625" style="6" customWidth="1"/>
    <col min="2036" max="2055" width="9.42578125" style="6" customWidth="1"/>
    <col min="2056" max="2056" width="11.28515625" style="6" customWidth="1"/>
    <col min="2057" max="2060" width="9.42578125" style="6" customWidth="1"/>
    <col min="2061" max="2064" width="9.140625" style="6" customWidth="1"/>
    <col min="2065" max="2071" width="10.28515625" style="6" customWidth="1"/>
    <col min="2072" max="2072" width="11" style="6" customWidth="1"/>
    <col min="2073" max="2076" width="15.28515625" style="6" customWidth="1"/>
    <col min="2077" max="2077" width="8.5703125" style="6" customWidth="1"/>
    <col min="2078" max="2078" width="8.85546875" style="6" customWidth="1"/>
    <col min="2079" max="2079" width="11.42578125" style="6" customWidth="1"/>
    <col min="2080" max="2080" width="9.140625" style="6" customWidth="1"/>
    <col min="2081" max="2081" width="9.42578125" style="6" customWidth="1"/>
    <col min="2082" max="2082" width="8.7109375" style="6" customWidth="1"/>
    <col min="2083" max="2087" width="10.85546875" style="6" customWidth="1"/>
    <col min="2088" max="2103" width="9.140625" style="6" customWidth="1"/>
    <col min="2104" max="2267" width="9.140625" style="6"/>
    <col min="2268" max="2268" width="6.28515625" style="6" customWidth="1"/>
    <col min="2269" max="2269" width="29.140625" style="6" customWidth="1"/>
    <col min="2270" max="2270" width="8.42578125" style="6" customWidth="1"/>
    <col min="2271" max="2271" width="7.42578125" style="6" customWidth="1"/>
    <col min="2272" max="2272" width="7.7109375" style="6" customWidth="1"/>
    <col min="2273" max="2273" width="10.85546875" style="6" customWidth="1"/>
    <col min="2274" max="2275" width="7.5703125" style="6" customWidth="1"/>
    <col min="2276" max="2276" width="8.28515625" style="6" customWidth="1"/>
    <col min="2277" max="2277" width="10.5703125" style="6" customWidth="1"/>
    <col min="2278" max="2279" width="9.140625" style="6" customWidth="1"/>
    <col min="2280" max="2280" width="10.5703125" style="6" customWidth="1"/>
    <col min="2281" max="2283" width="9.140625" style="6" customWidth="1"/>
    <col min="2284" max="2285" width="10.5703125" style="6" customWidth="1"/>
    <col min="2286" max="2287" width="9.28515625" style="6" customWidth="1"/>
    <col min="2288" max="2288" width="9.7109375" style="6" customWidth="1"/>
    <col min="2289" max="2291" width="9.28515625" style="6" customWidth="1"/>
    <col min="2292" max="2311" width="9.42578125" style="6" customWidth="1"/>
    <col min="2312" max="2312" width="11.28515625" style="6" customWidth="1"/>
    <col min="2313" max="2316" width="9.42578125" style="6" customWidth="1"/>
    <col min="2317" max="2320" width="9.140625" style="6" customWidth="1"/>
    <col min="2321" max="2327" width="10.28515625" style="6" customWidth="1"/>
    <col min="2328" max="2328" width="11" style="6" customWidth="1"/>
    <col min="2329" max="2332" width="15.28515625" style="6" customWidth="1"/>
    <col min="2333" max="2333" width="8.5703125" style="6" customWidth="1"/>
    <col min="2334" max="2334" width="8.85546875" style="6" customWidth="1"/>
    <col min="2335" max="2335" width="11.42578125" style="6" customWidth="1"/>
    <col min="2336" max="2336" width="9.140625" style="6" customWidth="1"/>
    <col min="2337" max="2337" width="9.42578125" style="6" customWidth="1"/>
    <col min="2338" max="2338" width="8.7109375" style="6" customWidth="1"/>
    <col min="2339" max="2343" width="10.85546875" style="6" customWidth="1"/>
    <col min="2344" max="2359" width="9.140625" style="6" customWidth="1"/>
    <col min="2360" max="2523" width="9.140625" style="6"/>
    <col min="2524" max="2524" width="6.28515625" style="6" customWidth="1"/>
    <col min="2525" max="2525" width="29.140625" style="6" customWidth="1"/>
    <col min="2526" max="2526" width="8.42578125" style="6" customWidth="1"/>
    <col min="2527" max="2527" width="7.42578125" style="6" customWidth="1"/>
    <col min="2528" max="2528" width="7.7109375" style="6" customWidth="1"/>
    <col min="2529" max="2529" width="10.85546875" style="6" customWidth="1"/>
    <col min="2530" max="2531" width="7.5703125" style="6" customWidth="1"/>
    <col min="2532" max="2532" width="8.28515625" style="6" customWidth="1"/>
    <col min="2533" max="2533" width="10.5703125" style="6" customWidth="1"/>
    <col min="2534" max="2535" width="9.140625" style="6" customWidth="1"/>
    <col min="2536" max="2536" width="10.5703125" style="6" customWidth="1"/>
    <col min="2537" max="2539" width="9.140625" style="6" customWidth="1"/>
    <col min="2540" max="2541" width="10.5703125" style="6" customWidth="1"/>
    <col min="2542" max="2543" width="9.28515625" style="6" customWidth="1"/>
    <col min="2544" max="2544" width="9.7109375" style="6" customWidth="1"/>
    <col min="2545" max="2547" width="9.28515625" style="6" customWidth="1"/>
    <col min="2548" max="2567" width="9.42578125" style="6" customWidth="1"/>
    <col min="2568" max="2568" width="11.28515625" style="6" customWidth="1"/>
    <col min="2569" max="2572" width="9.42578125" style="6" customWidth="1"/>
    <col min="2573" max="2576" width="9.140625" style="6" customWidth="1"/>
    <col min="2577" max="2583" width="10.28515625" style="6" customWidth="1"/>
    <col min="2584" max="2584" width="11" style="6" customWidth="1"/>
    <col min="2585" max="2588" width="15.28515625" style="6" customWidth="1"/>
    <col min="2589" max="2589" width="8.5703125" style="6" customWidth="1"/>
    <col min="2590" max="2590" width="8.85546875" style="6" customWidth="1"/>
    <col min="2591" max="2591" width="11.42578125" style="6" customWidth="1"/>
    <col min="2592" max="2592" width="9.140625" style="6" customWidth="1"/>
    <col min="2593" max="2593" width="9.42578125" style="6" customWidth="1"/>
    <col min="2594" max="2594" width="8.7109375" style="6" customWidth="1"/>
    <col min="2595" max="2599" width="10.85546875" style="6" customWidth="1"/>
    <col min="2600" max="2615" width="9.140625" style="6" customWidth="1"/>
    <col min="2616" max="2779" width="9.140625" style="6"/>
    <col min="2780" max="2780" width="6.28515625" style="6" customWidth="1"/>
    <col min="2781" max="2781" width="29.140625" style="6" customWidth="1"/>
    <col min="2782" max="2782" width="8.42578125" style="6" customWidth="1"/>
    <col min="2783" max="2783" width="7.42578125" style="6" customWidth="1"/>
    <col min="2784" max="2784" width="7.7109375" style="6" customWidth="1"/>
    <col min="2785" max="2785" width="10.85546875" style="6" customWidth="1"/>
    <col min="2786" max="2787" width="7.5703125" style="6" customWidth="1"/>
    <col min="2788" max="2788" width="8.28515625" style="6" customWidth="1"/>
    <col min="2789" max="2789" width="10.5703125" style="6" customWidth="1"/>
    <col min="2790" max="2791" width="9.140625" style="6" customWidth="1"/>
    <col min="2792" max="2792" width="10.5703125" style="6" customWidth="1"/>
    <col min="2793" max="2795" width="9.140625" style="6" customWidth="1"/>
    <col min="2796" max="2797" width="10.5703125" style="6" customWidth="1"/>
    <col min="2798" max="2799" width="9.28515625" style="6" customWidth="1"/>
    <col min="2800" max="2800" width="9.7109375" style="6" customWidth="1"/>
    <col min="2801" max="2803" width="9.28515625" style="6" customWidth="1"/>
    <col min="2804" max="2823" width="9.42578125" style="6" customWidth="1"/>
    <col min="2824" max="2824" width="11.28515625" style="6" customWidth="1"/>
    <col min="2825" max="2828" width="9.42578125" style="6" customWidth="1"/>
    <col min="2829" max="2832" width="9.140625" style="6" customWidth="1"/>
    <col min="2833" max="2839" width="10.28515625" style="6" customWidth="1"/>
    <col min="2840" max="2840" width="11" style="6" customWidth="1"/>
    <col min="2841" max="2844" width="15.28515625" style="6" customWidth="1"/>
    <col min="2845" max="2845" width="8.5703125" style="6" customWidth="1"/>
    <col min="2846" max="2846" width="8.85546875" style="6" customWidth="1"/>
    <col min="2847" max="2847" width="11.42578125" style="6" customWidth="1"/>
    <col min="2848" max="2848" width="9.140625" style="6" customWidth="1"/>
    <col min="2849" max="2849" width="9.42578125" style="6" customWidth="1"/>
    <col min="2850" max="2850" width="8.7109375" style="6" customWidth="1"/>
    <col min="2851" max="2855" width="10.85546875" style="6" customWidth="1"/>
    <col min="2856" max="2871" width="9.140625" style="6" customWidth="1"/>
    <col min="2872" max="3035" width="9.140625" style="6"/>
    <col min="3036" max="3036" width="6.28515625" style="6" customWidth="1"/>
    <col min="3037" max="3037" width="29.140625" style="6" customWidth="1"/>
    <col min="3038" max="3038" width="8.42578125" style="6" customWidth="1"/>
    <col min="3039" max="3039" width="7.42578125" style="6" customWidth="1"/>
    <col min="3040" max="3040" width="7.7109375" style="6" customWidth="1"/>
    <col min="3041" max="3041" width="10.85546875" style="6" customWidth="1"/>
    <col min="3042" max="3043" width="7.5703125" style="6" customWidth="1"/>
    <col min="3044" max="3044" width="8.28515625" style="6" customWidth="1"/>
    <col min="3045" max="3045" width="10.5703125" style="6" customWidth="1"/>
    <col min="3046" max="3047" width="9.140625" style="6" customWidth="1"/>
    <col min="3048" max="3048" width="10.5703125" style="6" customWidth="1"/>
    <col min="3049" max="3051" width="9.140625" style="6" customWidth="1"/>
    <col min="3052" max="3053" width="10.5703125" style="6" customWidth="1"/>
    <col min="3054" max="3055" width="9.28515625" style="6" customWidth="1"/>
    <col min="3056" max="3056" width="9.7109375" style="6" customWidth="1"/>
    <col min="3057" max="3059" width="9.28515625" style="6" customWidth="1"/>
    <col min="3060" max="3079" width="9.42578125" style="6" customWidth="1"/>
    <col min="3080" max="3080" width="11.28515625" style="6" customWidth="1"/>
    <col min="3081" max="3084" width="9.42578125" style="6" customWidth="1"/>
    <col min="3085" max="3088" width="9.140625" style="6" customWidth="1"/>
    <col min="3089" max="3095" width="10.28515625" style="6" customWidth="1"/>
    <col min="3096" max="3096" width="11" style="6" customWidth="1"/>
    <col min="3097" max="3100" width="15.28515625" style="6" customWidth="1"/>
    <col min="3101" max="3101" width="8.5703125" style="6" customWidth="1"/>
    <col min="3102" max="3102" width="8.85546875" style="6" customWidth="1"/>
    <col min="3103" max="3103" width="11.42578125" style="6" customWidth="1"/>
    <col min="3104" max="3104" width="9.140625" style="6" customWidth="1"/>
    <col min="3105" max="3105" width="9.42578125" style="6" customWidth="1"/>
    <col min="3106" max="3106" width="8.7109375" style="6" customWidth="1"/>
    <col min="3107" max="3111" width="10.85546875" style="6" customWidth="1"/>
    <col min="3112" max="3127" width="9.140625" style="6" customWidth="1"/>
    <col min="3128" max="3291" width="9.140625" style="6"/>
    <col min="3292" max="3292" width="6.28515625" style="6" customWidth="1"/>
    <col min="3293" max="3293" width="29.140625" style="6" customWidth="1"/>
    <col min="3294" max="3294" width="8.42578125" style="6" customWidth="1"/>
    <col min="3295" max="3295" width="7.42578125" style="6" customWidth="1"/>
    <col min="3296" max="3296" width="7.7109375" style="6" customWidth="1"/>
    <col min="3297" max="3297" width="10.85546875" style="6" customWidth="1"/>
    <col min="3298" max="3299" width="7.5703125" style="6" customWidth="1"/>
    <col min="3300" max="3300" width="8.28515625" style="6" customWidth="1"/>
    <col min="3301" max="3301" width="10.5703125" style="6" customWidth="1"/>
    <col min="3302" max="3303" width="9.140625" style="6" customWidth="1"/>
    <col min="3304" max="3304" width="10.5703125" style="6" customWidth="1"/>
    <col min="3305" max="3307" width="9.140625" style="6" customWidth="1"/>
    <col min="3308" max="3309" width="10.5703125" style="6" customWidth="1"/>
    <col min="3310" max="3311" width="9.28515625" style="6" customWidth="1"/>
    <col min="3312" max="3312" width="9.7109375" style="6" customWidth="1"/>
    <col min="3313" max="3315" width="9.28515625" style="6" customWidth="1"/>
    <col min="3316" max="3335" width="9.42578125" style="6" customWidth="1"/>
    <col min="3336" max="3336" width="11.28515625" style="6" customWidth="1"/>
    <col min="3337" max="3340" width="9.42578125" style="6" customWidth="1"/>
    <col min="3341" max="3344" width="9.140625" style="6" customWidth="1"/>
    <col min="3345" max="3351" width="10.28515625" style="6" customWidth="1"/>
    <col min="3352" max="3352" width="11" style="6" customWidth="1"/>
    <col min="3353" max="3356" width="15.28515625" style="6" customWidth="1"/>
    <col min="3357" max="3357" width="8.5703125" style="6" customWidth="1"/>
    <col min="3358" max="3358" width="8.85546875" style="6" customWidth="1"/>
    <col min="3359" max="3359" width="11.42578125" style="6" customWidth="1"/>
    <col min="3360" max="3360" width="9.140625" style="6" customWidth="1"/>
    <col min="3361" max="3361" width="9.42578125" style="6" customWidth="1"/>
    <col min="3362" max="3362" width="8.7109375" style="6" customWidth="1"/>
    <col min="3363" max="3367" width="10.85546875" style="6" customWidth="1"/>
    <col min="3368" max="3383" width="9.140625" style="6" customWidth="1"/>
    <col min="3384" max="3547" width="9.140625" style="6"/>
    <col min="3548" max="3548" width="6.28515625" style="6" customWidth="1"/>
    <col min="3549" max="3549" width="29.140625" style="6" customWidth="1"/>
    <col min="3550" max="3550" width="8.42578125" style="6" customWidth="1"/>
    <col min="3551" max="3551" width="7.42578125" style="6" customWidth="1"/>
    <col min="3552" max="3552" width="7.7109375" style="6" customWidth="1"/>
    <col min="3553" max="3553" width="10.85546875" style="6" customWidth="1"/>
    <col min="3554" max="3555" width="7.5703125" style="6" customWidth="1"/>
    <col min="3556" max="3556" width="8.28515625" style="6" customWidth="1"/>
    <col min="3557" max="3557" width="10.5703125" style="6" customWidth="1"/>
    <col min="3558" max="3559" width="9.140625" style="6" customWidth="1"/>
    <col min="3560" max="3560" width="10.5703125" style="6" customWidth="1"/>
    <col min="3561" max="3563" width="9.140625" style="6" customWidth="1"/>
    <col min="3564" max="3565" width="10.5703125" style="6" customWidth="1"/>
    <col min="3566" max="3567" width="9.28515625" style="6" customWidth="1"/>
    <col min="3568" max="3568" width="9.7109375" style="6" customWidth="1"/>
    <col min="3569" max="3571" width="9.28515625" style="6" customWidth="1"/>
    <col min="3572" max="3591" width="9.42578125" style="6" customWidth="1"/>
    <col min="3592" max="3592" width="11.28515625" style="6" customWidth="1"/>
    <col min="3593" max="3596" width="9.42578125" style="6" customWidth="1"/>
    <col min="3597" max="3600" width="9.140625" style="6" customWidth="1"/>
    <col min="3601" max="3607" width="10.28515625" style="6" customWidth="1"/>
    <col min="3608" max="3608" width="11" style="6" customWidth="1"/>
    <col min="3609" max="3612" width="15.28515625" style="6" customWidth="1"/>
    <col min="3613" max="3613" width="8.5703125" style="6" customWidth="1"/>
    <col min="3614" max="3614" width="8.85546875" style="6" customWidth="1"/>
    <col min="3615" max="3615" width="11.42578125" style="6" customWidth="1"/>
    <col min="3616" max="3616" width="9.140625" style="6" customWidth="1"/>
    <col min="3617" max="3617" width="9.42578125" style="6" customWidth="1"/>
    <col min="3618" max="3618" width="8.7109375" style="6" customWidth="1"/>
    <col min="3619" max="3623" width="10.85546875" style="6" customWidth="1"/>
    <col min="3624" max="3639" width="9.140625" style="6" customWidth="1"/>
    <col min="3640" max="3803" width="9.140625" style="6"/>
    <col min="3804" max="3804" width="6.28515625" style="6" customWidth="1"/>
    <col min="3805" max="3805" width="29.140625" style="6" customWidth="1"/>
    <col min="3806" max="3806" width="8.42578125" style="6" customWidth="1"/>
    <col min="3807" max="3807" width="7.42578125" style="6" customWidth="1"/>
    <col min="3808" max="3808" width="7.7109375" style="6" customWidth="1"/>
    <col min="3809" max="3809" width="10.85546875" style="6" customWidth="1"/>
    <col min="3810" max="3811" width="7.5703125" style="6" customWidth="1"/>
    <col min="3812" max="3812" width="8.28515625" style="6" customWidth="1"/>
    <col min="3813" max="3813" width="10.5703125" style="6" customWidth="1"/>
    <col min="3814" max="3815" width="9.140625" style="6" customWidth="1"/>
    <col min="3816" max="3816" width="10.5703125" style="6" customWidth="1"/>
    <col min="3817" max="3819" width="9.140625" style="6" customWidth="1"/>
    <col min="3820" max="3821" width="10.5703125" style="6" customWidth="1"/>
    <col min="3822" max="3823" width="9.28515625" style="6" customWidth="1"/>
    <col min="3824" max="3824" width="9.7109375" style="6" customWidth="1"/>
    <col min="3825" max="3827" width="9.28515625" style="6" customWidth="1"/>
    <col min="3828" max="3847" width="9.42578125" style="6" customWidth="1"/>
    <col min="3848" max="3848" width="11.28515625" style="6" customWidth="1"/>
    <col min="3849" max="3852" width="9.42578125" style="6" customWidth="1"/>
    <col min="3853" max="3856" width="9.140625" style="6" customWidth="1"/>
    <col min="3857" max="3863" width="10.28515625" style="6" customWidth="1"/>
    <col min="3864" max="3864" width="11" style="6" customWidth="1"/>
    <col min="3865" max="3868" width="15.28515625" style="6" customWidth="1"/>
    <col min="3869" max="3869" width="8.5703125" style="6" customWidth="1"/>
    <col min="3870" max="3870" width="8.85546875" style="6" customWidth="1"/>
    <col min="3871" max="3871" width="11.42578125" style="6" customWidth="1"/>
    <col min="3872" max="3872" width="9.140625" style="6" customWidth="1"/>
    <col min="3873" max="3873" width="9.42578125" style="6" customWidth="1"/>
    <col min="3874" max="3874" width="8.7109375" style="6" customWidth="1"/>
    <col min="3875" max="3879" width="10.85546875" style="6" customWidth="1"/>
    <col min="3880" max="3895" width="9.140625" style="6" customWidth="1"/>
    <col min="3896" max="4059" width="9.140625" style="6"/>
    <col min="4060" max="4060" width="6.28515625" style="6" customWidth="1"/>
    <col min="4061" max="4061" width="29.140625" style="6" customWidth="1"/>
    <col min="4062" max="4062" width="8.42578125" style="6" customWidth="1"/>
    <col min="4063" max="4063" width="7.42578125" style="6" customWidth="1"/>
    <col min="4064" max="4064" width="7.7109375" style="6" customWidth="1"/>
    <col min="4065" max="4065" width="10.85546875" style="6" customWidth="1"/>
    <col min="4066" max="4067" width="7.5703125" style="6" customWidth="1"/>
    <col min="4068" max="4068" width="8.28515625" style="6" customWidth="1"/>
    <col min="4069" max="4069" width="10.5703125" style="6" customWidth="1"/>
    <col min="4070" max="4071" width="9.140625" style="6" customWidth="1"/>
    <col min="4072" max="4072" width="10.5703125" style="6" customWidth="1"/>
    <col min="4073" max="4075" width="9.140625" style="6" customWidth="1"/>
    <col min="4076" max="4077" width="10.5703125" style="6" customWidth="1"/>
    <col min="4078" max="4079" width="9.28515625" style="6" customWidth="1"/>
    <col min="4080" max="4080" width="9.7109375" style="6" customWidth="1"/>
    <col min="4081" max="4083" width="9.28515625" style="6" customWidth="1"/>
    <col min="4084" max="4103" width="9.42578125" style="6" customWidth="1"/>
    <col min="4104" max="4104" width="11.28515625" style="6" customWidth="1"/>
    <col min="4105" max="4108" width="9.42578125" style="6" customWidth="1"/>
    <col min="4109" max="4112" width="9.140625" style="6" customWidth="1"/>
    <col min="4113" max="4119" width="10.28515625" style="6" customWidth="1"/>
    <col min="4120" max="4120" width="11" style="6" customWidth="1"/>
    <col min="4121" max="4124" width="15.28515625" style="6" customWidth="1"/>
    <col min="4125" max="4125" width="8.5703125" style="6" customWidth="1"/>
    <col min="4126" max="4126" width="8.85546875" style="6" customWidth="1"/>
    <col min="4127" max="4127" width="11.42578125" style="6" customWidth="1"/>
    <col min="4128" max="4128" width="9.140625" style="6" customWidth="1"/>
    <col min="4129" max="4129" width="9.42578125" style="6" customWidth="1"/>
    <col min="4130" max="4130" width="8.7109375" style="6" customWidth="1"/>
    <col min="4131" max="4135" width="10.85546875" style="6" customWidth="1"/>
    <col min="4136" max="4151" width="9.140625" style="6" customWidth="1"/>
    <col min="4152" max="4315" width="9.140625" style="6"/>
    <col min="4316" max="4316" width="6.28515625" style="6" customWidth="1"/>
    <col min="4317" max="4317" width="29.140625" style="6" customWidth="1"/>
    <col min="4318" max="4318" width="8.42578125" style="6" customWidth="1"/>
    <col min="4319" max="4319" width="7.42578125" style="6" customWidth="1"/>
    <col min="4320" max="4320" width="7.7109375" style="6" customWidth="1"/>
    <col min="4321" max="4321" width="10.85546875" style="6" customWidth="1"/>
    <col min="4322" max="4323" width="7.5703125" style="6" customWidth="1"/>
    <col min="4324" max="4324" width="8.28515625" style="6" customWidth="1"/>
    <col min="4325" max="4325" width="10.5703125" style="6" customWidth="1"/>
    <col min="4326" max="4327" width="9.140625" style="6" customWidth="1"/>
    <col min="4328" max="4328" width="10.5703125" style="6" customWidth="1"/>
    <col min="4329" max="4331" width="9.140625" style="6" customWidth="1"/>
    <col min="4332" max="4333" width="10.5703125" style="6" customWidth="1"/>
    <col min="4334" max="4335" width="9.28515625" style="6" customWidth="1"/>
    <col min="4336" max="4336" width="9.7109375" style="6" customWidth="1"/>
    <col min="4337" max="4339" width="9.28515625" style="6" customWidth="1"/>
    <col min="4340" max="4359" width="9.42578125" style="6" customWidth="1"/>
    <col min="4360" max="4360" width="11.28515625" style="6" customWidth="1"/>
    <col min="4361" max="4364" width="9.42578125" style="6" customWidth="1"/>
    <col min="4365" max="4368" width="9.140625" style="6" customWidth="1"/>
    <col min="4369" max="4375" width="10.28515625" style="6" customWidth="1"/>
    <col min="4376" max="4376" width="11" style="6" customWidth="1"/>
    <col min="4377" max="4380" width="15.28515625" style="6" customWidth="1"/>
    <col min="4381" max="4381" width="8.5703125" style="6" customWidth="1"/>
    <col min="4382" max="4382" width="8.85546875" style="6" customWidth="1"/>
    <col min="4383" max="4383" width="11.42578125" style="6" customWidth="1"/>
    <col min="4384" max="4384" width="9.140625" style="6" customWidth="1"/>
    <col min="4385" max="4385" width="9.42578125" style="6" customWidth="1"/>
    <col min="4386" max="4386" width="8.7109375" style="6" customWidth="1"/>
    <col min="4387" max="4391" width="10.85546875" style="6" customWidth="1"/>
    <col min="4392" max="4407" width="9.140625" style="6" customWidth="1"/>
    <col min="4408" max="4571" width="9.140625" style="6"/>
    <col min="4572" max="4572" width="6.28515625" style="6" customWidth="1"/>
    <col min="4573" max="4573" width="29.140625" style="6" customWidth="1"/>
    <col min="4574" max="4574" width="8.42578125" style="6" customWidth="1"/>
    <col min="4575" max="4575" width="7.42578125" style="6" customWidth="1"/>
    <col min="4576" max="4576" width="7.7109375" style="6" customWidth="1"/>
    <col min="4577" max="4577" width="10.85546875" style="6" customWidth="1"/>
    <col min="4578" max="4579" width="7.5703125" style="6" customWidth="1"/>
    <col min="4580" max="4580" width="8.28515625" style="6" customWidth="1"/>
    <col min="4581" max="4581" width="10.5703125" style="6" customWidth="1"/>
    <col min="4582" max="4583" width="9.140625" style="6" customWidth="1"/>
    <col min="4584" max="4584" width="10.5703125" style="6" customWidth="1"/>
    <col min="4585" max="4587" width="9.140625" style="6" customWidth="1"/>
    <col min="4588" max="4589" width="10.5703125" style="6" customWidth="1"/>
    <col min="4590" max="4591" width="9.28515625" style="6" customWidth="1"/>
    <col min="4592" max="4592" width="9.7109375" style="6" customWidth="1"/>
    <col min="4593" max="4595" width="9.28515625" style="6" customWidth="1"/>
    <col min="4596" max="4615" width="9.42578125" style="6" customWidth="1"/>
    <col min="4616" max="4616" width="11.28515625" style="6" customWidth="1"/>
    <col min="4617" max="4620" width="9.42578125" style="6" customWidth="1"/>
    <col min="4621" max="4624" width="9.140625" style="6" customWidth="1"/>
    <col min="4625" max="4631" width="10.28515625" style="6" customWidth="1"/>
    <col min="4632" max="4632" width="11" style="6" customWidth="1"/>
    <col min="4633" max="4636" width="15.28515625" style="6" customWidth="1"/>
    <col min="4637" max="4637" width="8.5703125" style="6" customWidth="1"/>
    <col min="4638" max="4638" width="8.85546875" style="6" customWidth="1"/>
    <col min="4639" max="4639" width="11.42578125" style="6" customWidth="1"/>
    <col min="4640" max="4640" width="9.140625" style="6" customWidth="1"/>
    <col min="4641" max="4641" width="9.42578125" style="6" customWidth="1"/>
    <col min="4642" max="4642" width="8.7109375" style="6" customWidth="1"/>
    <col min="4643" max="4647" width="10.85546875" style="6" customWidth="1"/>
    <col min="4648" max="4663" width="9.140625" style="6" customWidth="1"/>
    <col min="4664" max="4827" width="9.140625" style="6"/>
    <col min="4828" max="4828" width="6.28515625" style="6" customWidth="1"/>
    <col min="4829" max="4829" width="29.140625" style="6" customWidth="1"/>
    <col min="4830" max="4830" width="8.42578125" style="6" customWidth="1"/>
    <col min="4831" max="4831" width="7.42578125" style="6" customWidth="1"/>
    <col min="4832" max="4832" width="7.7109375" style="6" customWidth="1"/>
    <col min="4833" max="4833" width="10.85546875" style="6" customWidth="1"/>
    <col min="4834" max="4835" width="7.5703125" style="6" customWidth="1"/>
    <col min="4836" max="4836" width="8.28515625" style="6" customWidth="1"/>
    <col min="4837" max="4837" width="10.5703125" style="6" customWidth="1"/>
    <col min="4838" max="4839" width="9.140625" style="6" customWidth="1"/>
    <col min="4840" max="4840" width="10.5703125" style="6" customWidth="1"/>
    <col min="4841" max="4843" width="9.140625" style="6" customWidth="1"/>
    <col min="4844" max="4845" width="10.5703125" style="6" customWidth="1"/>
    <col min="4846" max="4847" width="9.28515625" style="6" customWidth="1"/>
    <col min="4848" max="4848" width="9.7109375" style="6" customWidth="1"/>
    <col min="4849" max="4851" width="9.28515625" style="6" customWidth="1"/>
    <col min="4852" max="4871" width="9.42578125" style="6" customWidth="1"/>
    <col min="4872" max="4872" width="11.28515625" style="6" customWidth="1"/>
    <col min="4873" max="4876" width="9.42578125" style="6" customWidth="1"/>
    <col min="4877" max="4880" width="9.140625" style="6" customWidth="1"/>
    <col min="4881" max="4887" width="10.28515625" style="6" customWidth="1"/>
    <col min="4888" max="4888" width="11" style="6" customWidth="1"/>
    <col min="4889" max="4892" width="15.28515625" style="6" customWidth="1"/>
    <col min="4893" max="4893" width="8.5703125" style="6" customWidth="1"/>
    <col min="4894" max="4894" width="8.85546875" style="6" customWidth="1"/>
    <col min="4895" max="4895" width="11.42578125" style="6" customWidth="1"/>
    <col min="4896" max="4896" width="9.140625" style="6" customWidth="1"/>
    <col min="4897" max="4897" width="9.42578125" style="6" customWidth="1"/>
    <col min="4898" max="4898" width="8.7109375" style="6" customWidth="1"/>
    <col min="4899" max="4903" width="10.85546875" style="6" customWidth="1"/>
    <col min="4904" max="4919" width="9.140625" style="6" customWidth="1"/>
    <col min="4920" max="5083" width="9.140625" style="6"/>
    <col min="5084" max="5084" width="6.28515625" style="6" customWidth="1"/>
    <col min="5085" max="5085" width="29.140625" style="6" customWidth="1"/>
    <col min="5086" max="5086" width="8.42578125" style="6" customWidth="1"/>
    <col min="5087" max="5087" width="7.42578125" style="6" customWidth="1"/>
    <col min="5088" max="5088" width="7.7109375" style="6" customWidth="1"/>
    <col min="5089" max="5089" width="10.85546875" style="6" customWidth="1"/>
    <col min="5090" max="5091" width="7.5703125" style="6" customWidth="1"/>
    <col min="5092" max="5092" width="8.28515625" style="6" customWidth="1"/>
    <col min="5093" max="5093" width="10.5703125" style="6" customWidth="1"/>
    <col min="5094" max="5095" width="9.140625" style="6" customWidth="1"/>
    <col min="5096" max="5096" width="10.5703125" style="6" customWidth="1"/>
    <col min="5097" max="5099" width="9.140625" style="6" customWidth="1"/>
    <col min="5100" max="5101" width="10.5703125" style="6" customWidth="1"/>
    <col min="5102" max="5103" width="9.28515625" style="6" customWidth="1"/>
    <col min="5104" max="5104" width="9.7109375" style="6" customWidth="1"/>
    <col min="5105" max="5107" width="9.28515625" style="6" customWidth="1"/>
    <col min="5108" max="5127" width="9.42578125" style="6" customWidth="1"/>
    <col min="5128" max="5128" width="11.28515625" style="6" customWidth="1"/>
    <col min="5129" max="5132" width="9.42578125" style="6" customWidth="1"/>
    <col min="5133" max="5136" width="9.140625" style="6" customWidth="1"/>
    <col min="5137" max="5143" width="10.28515625" style="6" customWidth="1"/>
    <col min="5144" max="5144" width="11" style="6" customWidth="1"/>
    <col min="5145" max="5148" width="15.28515625" style="6" customWidth="1"/>
    <col min="5149" max="5149" width="8.5703125" style="6" customWidth="1"/>
    <col min="5150" max="5150" width="8.85546875" style="6" customWidth="1"/>
    <col min="5151" max="5151" width="11.42578125" style="6" customWidth="1"/>
    <col min="5152" max="5152" width="9.140625" style="6" customWidth="1"/>
    <col min="5153" max="5153" width="9.42578125" style="6" customWidth="1"/>
    <col min="5154" max="5154" width="8.7109375" style="6" customWidth="1"/>
    <col min="5155" max="5159" width="10.85546875" style="6" customWidth="1"/>
    <col min="5160" max="5175" width="9.140625" style="6" customWidth="1"/>
    <col min="5176" max="5339" width="9.140625" style="6"/>
    <col min="5340" max="5340" width="6.28515625" style="6" customWidth="1"/>
    <col min="5341" max="5341" width="29.140625" style="6" customWidth="1"/>
    <col min="5342" max="5342" width="8.42578125" style="6" customWidth="1"/>
    <col min="5343" max="5343" width="7.42578125" style="6" customWidth="1"/>
    <col min="5344" max="5344" width="7.7109375" style="6" customWidth="1"/>
    <col min="5345" max="5345" width="10.85546875" style="6" customWidth="1"/>
    <col min="5346" max="5347" width="7.5703125" style="6" customWidth="1"/>
    <col min="5348" max="5348" width="8.28515625" style="6" customWidth="1"/>
    <col min="5349" max="5349" width="10.5703125" style="6" customWidth="1"/>
    <col min="5350" max="5351" width="9.140625" style="6" customWidth="1"/>
    <col min="5352" max="5352" width="10.5703125" style="6" customWidth="1"/>
    <col min="5353" max="5355" width="9.140625" style="6" customWidth="1"/>
    <col min="5356" max="5357" width="10.5703125" style="6" customWidth="1"/>
    <col min="5358" max="5359" width="9.28515625" style="6" customWidth="1"/>
    <col min="5360" max="5360" width="9.7109375" style="6" customWidth="1"/>
    <col min="5361" max="5363" width="9.28515625" style="6" customWidth="1"/>
    <col min="5364" max="5383" width="9.42578125" style="6" customWidth="1"/>
    <col min="5384" max="5384" width="11.28515625" style="6" customWidth="1"/>
    <col min="5385" max="5388" width="9.42578125" style="6" customWidth="1"/>
    <col min="5389" max="5392" width="9.140625" style="6" customWidth="1"/>
    <col min="5393" max="5399" width="10.28515625" style="6" customWidth="1"/>
    <col min="5400" max="5400" width="11" style="6" customWidth="1"/>
    <col min="5401" max="5404" width="15.28515625" style="6" customWidth="1"/>
    <col min="5405" max="5405" width="8.5703125" style="6" customWidth="1"/>
    <col min="5406" max="5406" width="8.85546875" style="6" customWidth="1"/>
    <col min="5407" max="5407" width="11.42578125" style="6" customWidth="1"/>
    <col min="5408" max="5408" width="9.140625" style="6" customWidth="1"/>
    <col min="5409" max="5409" width="9.42578125" style="6" customWidth="1"/>
    <col min="5410" max="5410" width="8.7109375" style="6" customWidth="1"/>
    <col min="5411" max="5415" width="10.85546875" style="6" customWidth="1"/>
    <col min="5416" max="5431" width="9.140625" style="6" customWidth="1"/>
    <col min="5432" max="5595" width="9.140625" style="6"/>
    <col min="5596" max="5596" width="6.28515625" style="6" customWidth="1"/>
    <col min="5597" max="5597" width="29.140625" style="6" customWidth="1"/>
    <col min="5598" max="5598" width="8.42578125" style="6" customWidth="1"/>
    <col min="5599" max="5599" width="7.42578125" style="6" customWidth="1"/>
    <col min="5600" max="5600" width="7.7109375" style="6" customWidth="1"/>
    <col min="5601" max="5601" width="10.85546875" style="6" customWidth="1"/>
    <col min="5602" max="5603" width="7.5703125" style="6" customWidth="1"/>
    <col min="5604" max="5604" width="8.28515625" style="6" customWidth="1"/>
    <col min="5605" max="5605" width="10.5703125" style="6" customWidth="1"/>
    <col min="5606" max="5607" width="9.140625" style="6" customWidth="1"/>
    <col min="5608" max="5608" width="10.5703125" style="6" customWidth="1"/>
    <col min="5609" max="5611" width="9.140625" style="6" customWidth="1"/>
    <col min="5612" max="5613" width="10.5703125" style="6" customWidth="1"/>
    <col min="5614" max="5615" width="9.28515625" style="6" customWidth="1"/>
    <col min="5616" max="5616" width="9.7109375" style="6" customWidth="1"/>
    <col min="5617" max="5619" width="9.28515625" style="6" customWidth="1"/>
    <col min="5620" max="5639" width="9.42578125" style="6" customWidth="1"/>
    <col min="5640" max="5640" width="11.28515625" style="6" customWidth="1"/>
    <col min="5641" max="5644" width="9.42578125" style="6" customWidth="1"/>
    <col min="5645" max="5648" width="9.140625" style="6" customWidth="1"/>
    <col min="5649" max="5655" width="10.28515625" style="6" customWidth="1"/>
    <col min="5656" max="5656" width="11" style="6" customWidth="1"/>
    <col min="5657" max="5660" width="15.28515625" style="6" customWidth="1"/>
    <col min="5661" max="5661" width="8.5703125" style="6" customWidth="1"/>
    <col min="5662" max="5662" width="8.85546875" style="6" customWidth="1"/>
    <col min="5663" max="5663" width="11.42578125" style="6" customWidth="1"/>
    <col min="5664" max="5664" width="9.140625" style="6" customWidth="1"/>
    <col min="5665" max="5665" width="9.42578125" style="6" customWidth="1"/>
    <col min="5666" max="5666" width="8.7109375" style="6" customWidth="1"/>
    <col min="5667" max="5671" width="10.85546875" style="6" customWidth="1"/>
    <col min="5672" max="5687" width="9.140625" style="6" customWidth="1"/>
    <col min="5688" max="5851" width="9.140625" style="6"/>
    <col min="5852" max="5852" width="6.28515625" style="6" customWidth="1"/>
    <col min="5853" max="5853" width="29.140625" style="6" customWidth="1"/>
    <col min="5854" max="5854" width="8.42578125" style="6" customWidth="1"/>
    <col min="5855" max="5855" width="7.42578125" style="6" customWidth="1"/>
    <col min="5856" max="5856" width="7.7109375" style="6" customWidth="1"/>
    <col min="5857" max="5857" width="10.85546875" style="6" customWidth="1"/>
    <col min="5858" max="5859" width="7.5703125" style="6" customWidth="1"/>
    <col min="5860" max="5860" width="8.28515625" style="6" customWidth="1"/>
    <col min="5861" max="5861" width="10.5703125" style="6" customWidth="1"/>
    <col min="5862" max="5863" width="9.140625" style="6" customWidth="1"/>
    <col min="5864" max="5864" width="10.5703125" style="6" customWidth="1"/>
    <col min="5865" max="5867" width="9.140625" style="6" customWidth="1"/>
    <col min="5868" max="5869" width="10.5703125" style="6" customWidth="1"/>
    <col min="5870" max="5871" width="9.28515625" style="6" customWidth="1"/>
    <col min="5872" max="5872" width="9.7109375" style="6" customWidth="1"/>
    <col min="5873" max="5875" width="9.28515625" style="6" customWidth="1"/>
    <col min="5876" max="5895" width="9.42578125" style="6" customWidth="1"/>
    <col min="5896" max="5896" width="11.28515625" style="6" customWidth="1"/>
    <col min="5897" max="5900" width="9.42578125" style="6" customWidth="1"/>
    <col min="5901" max="5904" width="9.140625" style="6" customWidth="1"/>
    <col min="5905" max="5911" width="10.28515625" style="6" customWidth="1"/>
    <col min="5912" max="5912" width="11" style="6" customWidth="1"/>
    <col min="5913" max="5916" width="15.28515625" style="6" customWidth="1"/>
    <col min="5917" max="5917" width="8.5703125" style="6" customWidth="1"/>
    <col min="5918" max="5918" width="8.85546875" style="6" customWidth="1"/>
    <col min="5919" max="5919" width="11.42578125" style="6" customWidth="1"/>
    <col min="5920" max="5920" width="9.140625" style="6" customWidth="1"/>
    <col min="5921" max="5921" width="9.42578125" style="6" customWidth="1"/>
    <col min="5922" max="5922" width="8.7109375" style="6" customWidth="1"/>
    <col min="5923" max="5927" width="10.85546875" style="6" customWidth="1"/>
    <col min="5928" max="5943" width="9.140625" style="6" customWidth="1"/>
    <col min="5944" max="6107" width="9.140625" style="6"/>
    <col min="6108" max="6108" width="6.28515625" style="6" customWidth="1"/>
    <col min="6109" max="6109" width="29.140625" style="6" customWidth="1"/>
    <col min="6110" max="6110" width="8.42578125" style="6" customWidth="1"/>
    <col min="6111" max="6111" width="7.42578125" style="6" customWidth="1"/>
    <col min="6112" max="6112" width="7.7109375" style="6" customWidth="1"/>
    <col min="6113" max="6113" width="10.85546875" style="6" customWidth="1"/>
    <col min="6114" max="6115" width="7.5703125" style="6" customWidth="1"/>
    <col min="6116" max="6116" width="8.28515625" style="6" customWidth="1"/>
    <col min="6117" max="6117" width="10.5703125" style="6" customWidth="1"/>
    <col min="6118" max="6119" width="9.140625" style="6" customWidth="1"/>
    <col min="6120" max="6120" width="10.5703125" style="6" customWidth="1"/>
    <col min="6121" max="6123" width="9.140625" style="6" customWidth="1"/>
    <col min="6124" max="6125" width="10.5703125" style="6" customWidth="1"/>
    <col min="6126" max="6127" width="9.28515625" style="6" customWidth="1"/>
    <col min="6128" max="6128" width="9.7109375" style="6" customWidth="1"/>
    <col min="6129" max="6131" width="9.28515625" style="6" customWidth="1"/>
    <col min="6132" max="6151" width="9.42578125" style="6" customWidth="1"/>
    <col min="6152" max="6152" width="11.28515625" style="6" customWidth="1"/>
    <col min="6153" max="6156" width="9.42578125" style="6" customWidth="1"/>
    <col min="6157" max="6160" width="9.140625" style="6" customWidth="1"/>
    <col min="6161" max="6167" width="10.28515625" style="6" customWidth="1"/>
    <col min="6168" max="6168" width="11" style="6" customWidth="1"/>
    <col min="6169" max="6172" width="15.28515625" style="6" customWidth="1"/>
    <col min="6173" max="6173" width="8.5703125" style="6" customWidth="1"/>
    <col min="6174" max="6174" width="8.85546875" style="6" customWidth="1"/>
    <col min="6175" max="6175" width="11.42578125" style="6" customWidth="1"/>
    <col min="6176" max="6176" width="9.140625" style="6" customWidth="1"/>
    <col min="6177" max="6177" width="9.42578125" style="6" customWidth="1"/>
    <col min="6178" max="6178" width="8.7109375" style="6" customWidth="1"/>
    <col min="6179" max="6183" width="10.85546875" style="6" customWidth="1"/>
    <col min="6184" max="6199" width="9.140625" style="6" customWidth="1"/>
    <col min="6200" max="6363" width="9.140625" style="6"/>
    <col min="6364" max="6364" width="6.28515625" style="6" customWidth="1"/>
    <col min="6365" max="6365" width="29.140625" style="6" customWidth="1"/>
    <col min="6366" max="6366" width="8.42578125" style="6" customWidth="1"/>
    <col min="6367" max="6367" width="7.42578125" style="6" customWidth="1"/>
    <col min="6368" max="6368" width="7.7109375" style="6" customWidth="1"/>
    <col min="6369" max="6369" width="10.85546875" style="6" customWidth="1"/>
    <col min="6370" max="6371" width="7.5703125" style="6" customWidth="1"/>
    <col min="6372" max="6372" width="8.28515625" style="6" customWidth="1"/>
    <col min="6373" max="6373" width="10.5703125" style="6" customWidth="1"/>
    <col min="6374" max="6375" width="9.140625" style="6" customWidth="1"/>
    <col min="6376" max="6376" width="10.5703125" style="6" customWidth="1"/>
    <col min="6377" max="6379" width="9.140625" style="6" customWidth="1"/>
    <col min="6380" max="6381" width="10.5703125" style="6" customWidth="1"/>
    <col min="6382" max="6383" width="9.28515625" style="6" customWidth="1"/>
    <col min="6384" max="6384" width="9.7109375" style="6" customWidth="1"/>
    <col min="6385" max="6387" width="9.28515625" style="6" customWidth="1"/>
    <col min="6388" max="6407" width="9.42578125" style="6" customWidth="1"/>
    <col min="6408" max="6408" width="11.28515625" style="6" customWidth="1"/>
    <col min="6409" max="6412" width="9.42578125" style="6" customWidth="1"/>
    <col min="6413" max="6416" width="9.140625" style="6" customWidth="1"/>
    <col min="6417" max="6423" width="10.28515625" style="6" customWidth="1"/>
    <col min="6424" max="6424" width="11" style="6" customWidth="1"/>
    <col min="6425" max="6428" width="15.28515625" style="6" customWidth="1"/>
    <col min="6429" max="6429" width="8.5703125" style="6" customWidth="1"/>
    <col min="6430" max="6430" width="8.85546875" style="6" customWidth="1"/>
    <col min="6431" max="6431" width="11.42578125" style="6" customWidth="1"/>
    <col min="6432" max="6432" width="9.140625" style="6" customWidth="1"/>
    <col min="6433" max="6433" width="9.42578125" style="6" customWidth="1"/>
    <col min="6434" max="6434" width="8.7109375" style="6" customWidth="1"/>
    <col min="6435" max="6439" width="10.85546875" style="6" customWidth="1"/>
    <col min="6440" max="6455" width="9.140625" style="6" customWidth="1"/>
    <col min="6456" max="6619" width="9.140625" style="6"/>
    <col min="6620" max="6620" width="6.28515625" style="6" customWidth="1"/>
    <col min="6621" max="6621" width="29.140625" style="6" customWidth="1"/>
    <col min="6622" max="6622" width="8.42578125" style="6" customWidth="1"/>
    <col min="6623" max="6623" width="7.42578125" style="6" customWidth="1"/>
    <col min="6624" max="6624" width="7.7109375" style="6" customWidth="1"/>
    <col min="6625" max="6625" width="10.85546875" style="6" customWidth="1"/>
    <col min="6626" max="6627" width="7.5703125" style="6" customWidth="1"/>
    <col min="6628" max="6628" width="8.28515625" style="6" customWidth="1"/>
    <col min="6629" max="6629" width="10.5703125" style="6" customWidth="1"/>
    <col min="6630" max="6631" width="9.140625" style="6" customWidth="1"/>
    <col min="6632" max="6632" width="10.5703125" style="6" customWidth="1"/>
    <col min="6633" max="6635" width="9.140625" style="6" customWidth="1"/>
    <col min="6636" max="6637" width="10.5703125" style="6" customWidth="1"/>
    <col min="6638" max="6639" width="9.28515625" style="6" customWidth="1"/>
    <col min="6640" max="6640" width="9.7109375" style="6" customWidth="1"/>
    <col min="6641" max="6643" width="9.28515625" style="6" customWidth="1"/>
    <col min="6644" max="6663" width="9.42578125" style="6" customWidth="1"/>
    <col min="6664" max="6664" width="11.28515625" style="6" customWidth="1"/>
    <col min="6665" max="6668" width="9.42578125" style="6" customWidth="1"/>
    <col min="6669" max="6672" width="9.140625" style="6" customWidth="1"/>
    <col min="6673" max="6679" width="10.28515625" style="6" customWidth="1"/>
    <col min="6680" max="6680" width="11" style="6" customWidth="1"/>
    <col min="6681" max="6684" width="15.28515625" style="6" customWidth="1"/>
    <col min="6685" max="6685" width="8.5703125" style="6" customWidth="1"/>
    <col min="6686" max="6686" width="8.85546875" style="6" customWidth="1"/>
    <col min="6687" max="6687" width="11.42578125" style="6" customWidth="1"/>
    <col min="6688" max="6688" width="9.140625" style="6" customWidth="1"/>
    <col min="6689" max="6689" width="9.42578125" style="6" customWidth="1"/>
    <col min="6690" max="6690" width="8.7109375" style="6" customWidth="1"/>
    <col min="6691" max="6695" width="10.85546875" style="6" customWidth="1"/>
    <col min="6696" max="6711" width="9.140625" style="6" customWidth="1"/>
    <col min="6712" max="6875" width="9.140625" style="6"/>
    <col min="6876" max="6876" width="6.28515625" style="6" customWidth="1"/>
    <col min="6877" max="6877" width="29.140625" style="6" customWidth="1"/>
    <col min="6878" max="6878" width="8.42578125" style="6" customWidth="1"/>
    <col min="6879" max="6879" width="7.42578125" style="6" customWidth="1"/>
    <col min="6880" max="6880" width="7.7109375" style="6" customWidth="1"/>
    <col min="6881" max="6881" width="10.85546875" style="6" customWidth="1"/>
    <col min="6882" max="6883" width="7.5703125" style="6" customWidth="1"/>
    <col min="6884" max="6884" width="8.28515625" style="6" customWidth="1"/>
    <col min="6885" max="6885" width="10.5703125" style="6" customWidth="1"/>
    <col min="6886" max="6887" width="9.140625" style="6" customWidth="1"/>
    <col min="6888" max="6888" width="10.5703125" style="6" customWidth="1"/>
    <col min="6889" max="6891" width="9.140625" style="6" customWidth="1"/>
    <col min="6892" max="6893" width="10.5703125" style="6" customWidth="1"/>
    <col min="6894" max="6895" width="9.28515625" style="6" customWidth="1"/>
    <col min="6896" max="6896" width="9.7109375" style="6" customWidth="1"/>
    <col min="6897" max="6899" width="9.28515625" style="6" customWidth="1"/>
    <col min="6900" max="6919" width="9.42578125" style="6" customWidth="1"/>
    <col min="6920" max="6920" width="11.28515625" style="6" customWidth="1"/>
    <col min="6921" max="6924" width="9.42578125" style="6" customWidth="1"/>
    <col min="6925" max="6928" width="9.140625" style="6" customWidth="1"/>
    <col min="6929" max="6935" width="10.28515625" style="6" customWidth="1"/>
    <col min="6936" max="6936" width="11" style="6" customWidth="1"/>
    <col min="6937" max="6940" width="15.28515625" style="6" customWidth="1"/>
    <col min="6941" max="6941" width="8.5703125" style="6" customWidth="1"/>
    <col min="6942" max="6942" width="8.85546875" style="6" customWidth="1"/>
    <col min="6943" max="6943" width="11.42578125" style="6" customWidth="1"/>
    <col min="6944" max="6944" width="9.140625" style="6" customWidth="1"/>
    <col min="6945" max="6945" width="9.42578125" style="6" customWidth="1"/>
    <col min="6946" max="6946" width="8.7109375" style="6" customWidth="1"/>
    <col min="6947" max="6951" width="10.85546875" style="6" customWidth="1"/>
    <col min="6952" max="6967" width="9.140625" style="6" customWidth="1"/>
    <col min="6968" max="7131" width="9.140625" style="6"/>
    <col min="7132" max="7132" width="6.28515625" style="6" customWidth="1"/>
    <col min="7133" max="7133" width="29.140625" style="6" customWidth="1"/>
    <col min="7134" max="7134" width="8.42578125" style="6" customWidth="1"/>
    <col min="7135" max="7135" width="7.42578125" style="6" customWidth="1"/>
    <col min="7136" max="7136" width="7.7109375" style="6" customWidth="1"/>
    <col min="7137" max="7137" width="10.85546875" style="6" customWidth="1"/>
    <col min="7138" max="7139" width="7.5703125" style="6" customWidth="1"/>
    <col min="7140" max="7140" width="8.28515625" style="6" customWidth="1"/>
    <col min="7141" max="7141" width="10.5703125" style="6" customWidth="1"/>
    <col min="7142" max="7143" width="9.140625" style="6" customWidth="1"/>
    <col min="7144" max="7144" width="10.5703125" style="6" customWidth="1"/>
    <col min="7145" max="7147" width="9.140625" style="6" customWidth="1"/>
    <col min="7148" max="7149" width="10.5703125" style="6" customWidth="1"/>
    <col min="7150" max="7151" width="9.28515625" style="6" customWidth="1"/>
    <col min="7152" max="7152" width="9.7109375" style="6" customWidth="1"/>
    <col min="7153" max="7155" width="9.28515625" style="6" customWidth="1"/>
    <col min="7156" max="7175" width="9.42578125" style="6" customWidth="1"/>
    <col min="7176" max="7176" width="11.28515625" style="6" customWidth="1"/>
    <col min="7177" max="7180" width="9.42578125" style="6" customWidth="1"/>
    <col min="7181" max="7184" width="9.140625" style="6" customWidth="1"/>
    <col min="7185" max="7191" width="10.28515625" style="6" customWidth="1"/>
    <col min="7192" max="7192" width="11" style="6" customWidth="1"/>
    <col min="7193" max="7196" width="15.28515625" style="6" customWidth="1"/>
    <col min="7197" max="7197" width="8.5703125" style="6" customWidth="1"/>
    <col min="7198" max="7198" width="8.85546875" style="6" customWidth="1"/>
    <col min="7199" max="7199" width="11.42578125" style="6" customWidth="1"/>
    <col min="7200" max="7200" width="9.140625" style="6" customWidth="1"/>
    <col min="7201" max="7201" width="9.42578125" style="6" customWidth="1"/>
    <col min="7202" max="7202" width="8.7109375" style="6" customWidth="1"/>
    <col min="7203" max="7207" width="10.85546875" style="6" customWidth="1"/>
    <col min="7208" max="7223" width="9.140625" style="6" customWidth="1"/>
    <col min="7224" max="7387" width="9.140625" style="6"/>
    <col min="7388" max="7388" width="6.28515625" style="6" customWidth="1"/>
    <col min="7389" max="7389" width="29.140625" style="6" customWidth="1"/>
    <col min="7390" max="7390" width="8.42578125" style="6" customWidth="1"/>
    <col min="7391" max="7391" width="7.42578125" style="6" customWidth="1"/>
    <col min="7392" max="7392" width="7.7109375" style="6" customWidth="1"/>
    <col min="7393" max="7393" width="10.85546875" style="6" customWidth="1"/>
    <col min="7394" max="7395" width="7.5703125" style="6" customWidth="1"/>
    <col min="7396" max="7396" width="8.28515625" style="6" customWidth="1"/>
    <col min="7397" max="7397" width="10.5703125" style="6" customWidth="1"/>
    <col min="7398" max="7399" width="9.140625" style="6" customWidth="1"/>
    <col min="7400" max="7400" width="10.5703125" style="6" customWidth="1"/>
    <col min="7401" max="7403" width="9.140625" style="6" customWidth="1"/>
    <col min="7404" max="7405" width="10.5703125" style="6" customWidth="1"/>
    <col min="7406" max="7407" width="9.28515625" style="6" customWidth="1"/>
    <col min="7408" max="7408" width="9.7109375" style="6" customWidth="1"/>
    <col min="7409" max="7411" width="9.28515625" style="6" customWidth="1"/>
    <col min="7412" max="7431" width="9.42578125" style="6" customWidth="1"/>
    <col min="7432" max="7432" width="11.28515625" style="6" customWidth="1"/>
    <col min="7433" max="7436" width="9.42578125" style="6" customWidth="1"/>
    <col min="7437" max="7440" width="9.140625" style="6" customWidth="1"/>
    <col min="7441" max="7447" width="10.28515625" style="6" customWidth="1"/>
    <col min="7448" max="7448" width="11" style="6" customWidth="1"/>
    <col min="7449" max="7452" width="15.28515625" style="6" customWidth="1"/>
    <col min="7453" max="7453" width="8.5703125" style="6" customWidth="1"/>
    <col min="7454" max="7454" width="8.85546875" style="6" customWidth="1"/>
    <col min="7455" max="7455" width="11.42578125" style="6" customWidth="1"/>
    <col min="7456" max="7456" width="9.140625" style="6" customWidth="1"/>
    <col min="7457" max="7457" width="9.42578125" style="6" customWidth="1"/>
    <col min="7458" max="7458" width="8.7109375" style="6" customWidth="1"/>
    <col min="7459" max="7463" width="10.85546875" style="6" customWidth="1"/>
    <col min="7464" max="7479" width="9.140625" style="6" customWidth="1"/>
    <col min="7480" max="7643" width="9.140625" style="6"/>
    <col min="7644" max="7644" width="6.28515625" style="6" customWidth="1"/>
    <col min="7645" max="7645" width="29.140625" style="6" customWidth="1"/>
    <col min="7646" max="7646" width="8.42578125" style="6" customWidth="1"/>
    <col min="7647" max="7647" width="7.42578125" style="6" customWidth="1"/>
    <col min="7648" max="7648" width="7.7109375" style="6" customWidth="1"/>
    <col min="7649" max="7649" width="10.85546875" style="6" customWidth="1"/>
    <col min="7650" max="7651" width="7.5703125" style="6" customWidth="1"/>
    <col min="7652" max="7652" width="8.28515625" style="6" customWidth="1"/>
    <col min="7653" max="7653" width="10.5703125" style="6" customWidth="1"/>
    <col min="7654" max="7655" width="9.140625" style="6" customWidth="1"/>
    <col min="7656" max="7656" width="10.5703125" style="6" customWidth="1"/>
    <col min="7657" max="7659" width="9.140625" style="6" customWidth="1"/>
    <col min="7660" max="7661" width="10.5703125" style="6" customWidth="1"/>
    <col min="7662" max="7663" width="9.28515625" style="6" customWidth="1"/>
    <col min="7664" max="7664" width="9.7109375" style="6" customWidth="1"/>
    <col min="7665" max="7667" width="9.28515625" style="6" customWidth="1"/>
    <col min="7668" max="7687" width="9.42578125" style="6" customWidth="1"/>
    <col min="7688" max="7688" width="11.28515625" style="6" customWidth="1"/>
    <col min="7689" max="7692" width="9.42578125" style="6" customWidth="1"/>
    <col min="7693" max="7696" width="9.140625" style="6" customWidth="1"/>
    <col min="7697" max="7703" width="10.28515625" style="6" customWidth="1"/>
    <col min="7704" max="7704" width="11" style="6" customWidth="1"/>
    <col min="7705" max="7708" width="15.28515625" style="6" customWidth="1"/>
    <col min="7709" max="7709" width="8.5703125" style="6" customWidth="1"/>
    <col min="7710" max="7710" width="8.85546875" style="6" customWidth="1"/>
    <col min="7711" max="7711" width="11.42578125" style="6" customWidth="1"/>
    <col min="7712" max="7712" width="9.140625" style="6" customWidth="1"/>
    <col min="7713" max="7713" width="9.42578125" style="6" customWidth="1"/>
    <col min="7714" max="7714" width="8.7109375" style="6" customWidth="1"/>
    <col min="7715" max="7719" width="10.85546875" style="6" customWidth="1"/>
    <col min="7720" max="7735" width="9.140625" style="6" customWidth="1"/>
    <col min="7736" max="7899" width="9.140625" style="6"/>
    <col min="7900" max="7900" width="6.28515625" style="6" customWidth="1"/>
    <col min="7901" max="7901" width="29.140625" style="6" customWidth="1"/>
    <col min="7902" max="7902" width="8.42578125" style="6" customWidth="1"/>
    <col min="7903" max="7903" width="7.42578125" style="6" customWidth="1"/>
    <col min="7904" max="7904" width="7.7109375" style="6" customWidth="1"/>
    <col min="7905" max="7905" width="10.85546875" style="6" customWidth="1"/>
    <col min="7906" max="7907" width="7.5703125" style="6" customWidth="1"/>
    <col min="7908" max="7908" width="8.28515625" style="6" customWidth="1"/>
    <col min="7909" max="7909" width="10.5703125" style="6" customWidth="1"/>
    <col min="7910" max="7911" width="9.140625" style="6" customWidth="1"/>
    <col min="7912" max="7912" width="10.5703125" style="6" customWidth="1"/>
    <col min="7913" max="7915" width="9.140625" style="6" customWidth="1"/>
    <col min="7916" max="7917" width="10.5703125" style="6" customWidth="1"/>
    <col min="7918" max="7919" width="9.28515625" style="6" customWidth="1"/>
    <col min="7920" max="7920" width="9.7109375" style="6" customWidth="1"/>
    <col min="7921" max="7923" width="9.28515625" style="6" customWidth="1"/>
    <col min="7924" max="7943" width="9.42578125" style="6" customWidth="1"/>
    <col min="7944" max="7944" width="11.28515625" style="6" customWidth="1"/>
    <col min="7945" max="7948" width="9.42578125" style="6" customWidth="1"/>
    <col min="7949" max="7952" width="9.140625" style="6" customWidth="1"/>
    <col min="7953" max="7959" width="10.28515625" style="6" customWidth="1"/>
    <col min="7960" max="7960" width="11" style="6" customWidth="1"/>
    <col min="7961" max="7964" width="15.28515625" style="6" customWidth="1"/>
    <col min="7965" max="7965" width="8.5703125" style="6" customWidth="1"/>
    <col min="7966" max="7966" width="8.85546875" style="6" customWidth="1"/>
    <col min="7967" max="7967" width="11.42578125" style="6" customWidth="1"/>
    <col min="7968" max="7968" width="9.140625" style="6" customWidth="1"/>
    <col min="7969" max="7969" width="9.42578125" style="6" customWidth="1"/>
    <col min="7970" max="7970" width="8.7109375" style="6" customWidth="1"/>
    <col min="7971" max="7975" width="10.85546875" style="6" customWidth="1"/>
    <col min="7976" max="7991" width="9.140625" style="6" customWidth="1"/>
    <col min="7992" max="8155" width="9.140625" style="6"/>
    <col min="8156" max="8156" width="6.28515625" style="6" customWidth="1"/>
    <col min="8157" max="8157" width="29.140625" style="6" customWidth="1"/>
    <col min="8158" max="8158" width="8.42578125" style="6" customWidth="1"/>
    <col min="8159" max="8159" width="7.42578125" style="6" customWidth="1"/>
    <col min="8160" max="8160" width="7.7109375" style="6" customWidth="1"/>
    <col min="8161" max="8161" width="10.85546875" style="6" customWidth="1"/>
    <col min="8162" max="8163" width="7.5703125" style="6" customWidth="1"/>
    <col min="8164" max="8164" width="8.28515625" style="6" customWidth="1"/>
    <col min="8165" max="8165" width="10.5703125" style="6" customWidth="1"/>
    <col min="8166" max="8167" width="9.140625" style="6" customWidth="1"/>
    <col min="8168" max="8168" width="10.5703125" style="6" customWidth="1"/>
    <col min="8169" max="8171" width="9.140625" style="6" customWidth="1"/>
    <col min="8172" max="8173" width="10.5703125" style="6" customWidth="1"/>
    <col min="8174" max="8175" width="9.28515625" style="6" customWidth="1"/>
    <col min="8176" max="8176" width="9.7109375" style="6" customWidth="1"/>
    <col min="8177" max="8179" width="9.28515625" style="6" customWidth="1"/>
    <col min="8180" max="8199" width="9.42578125" style="6" customWidth="1"/>
    <col min="8200" max="8200" width="11.28515625" style="6" customWidth="1"/>
    <col min="8201" max="8204" width="9.42578125" style="6" customWidth="1"/>
    <col min="8205" max="8208" width="9.140625" style="6" customWidth="1"/>
    <col min="8209" max="8215" width="10.28515625" style="6" customWidth="1"/>
    <col min="8216" max="8216" width="11" style="6" customWidth="1"/>
    <col min="8217" max="8220" width="15.28515625" style="6" customWidth="1"/>
    <col min="8221" max="8221" width="8.5703125" style="6" customWidth="1"/>
    <col min="8222" max="8222" width="8.85546875" style="6" customWidth="1"/>
    <col min="8223" max="8223" width="11.42578125" style="6" customWidth="1"/>
    <col min="8224" max="8224" width="9.140625" style="6" customWidth="1"/>
    <col min="8225" max="8225" width="9.42578125" style="6" customWidth="1"/>
    <col min="8226" max="8226" width="8.7109375" style="6" customWidth="1"/>
    <col min="8227" max="8231" width="10.85546875" style="6" customWidth="1"/>
    <col min="8232" max="8247" width="9.140625" style="6" customWidth="1"/>
    <col min="8248" max="8411" width="9.140625" style="6"/>
    <col min="8412" max="8412" width="6.28515625" style="6" customWidth="1"/>
    <col min="8413" max="8413" width="29.140625" style="6" customWidth="1"/>
    <col min="8414" max="8414" width="8.42578125" style="6" customWidth="1"/>
    <col min="8415" max="8415" width="7.42578125" style="6" customWidth="1"/>
    <col min="8416" max="8416" width="7.7109375" style="6" customWidth="1"/>
    <col min="8417" max="8417" width="10.85546875" style="6" customWidth="1"/>
    <col min="8418" max="8419" width="7.5703125" style="6" customWidth="1"/>
    <col min="8420" max="8420" width="8.28515625" style="6" customWidth="1"/>
    <col min="8421" max="8421" width="10.5703125" style="6" customWidth="1"/>
    <col min="8422" max="8423" width="9.140625" style="6" customWidth="1"/>
    <col min="8424" max="8424" width="10.5703125" style="6" customWidth="1"/>
    <col min="8425" max="8427" width="9.140625" style="6" customWidth="1"/>
    <col min="8428" max="8429" width="10.5703125" style="6" customWidth="1"/>
    <col min="8430" max="8431" width="9.28515625" style="6" customWidth="1"/>
    <col min="8432" max="8432" width="9.7109375" style="6" customWidth="1"/>
    <col min="8433" max="8435" width="9.28515625" style="6" customWidth="1"/>
    <col min="8436" max="8455" width="9.42578125" style="6" customWidth="1"/>
    <col min="8456" max="8456" width="11.28515625" style="6" customWidth="1"/>
    <col min="8457" max="8460" width="9.42578125" style="6" customWidth="1"/>
    <col min="8461" max="8464" width="9.140625" style="6" customWidth="1"/>
    <col min="8465" max="8471" width="10.28515625" style="6" customWidth="1"/>
    <col min="8472" max="8472" width="11" style="6" customWidth="1"/>
    <col min="8473" max="8476" width="15.28515625" style="6" customWidth="1"/>
    <col min="8477" max="8477" width="8.5703125" style="6" customWidth="1"/>
    <col min="8478" max="8478" width="8.85546875" style="6" customWidth="1"/>
    <col min="8479" max="8479" width="11.42578125" style="6" customWidth="1"/>
    <col min="8480" max="8480" width="9.140625" style="6" customWidth="1"/>
    <col min="8481" max="8481" width="9.42578125" style="6" customWidth="1"/>
    <col min="8482" max="8482" width="8.7109375" style="6" customWidth="1"/>
    <col min="8483" max="8487" width="10.85546875" style="6" customWidth="1"/>
    <col min="8488" max="8503" width="9.140625" style="6" customWidth="1"/>
    <col min="8504" max="8667" width="9.140625" style="6"/>
    <col min="8668" max="8668" width="6.28515625" style="6" customWidth="1"/>
    <col min="8669" max="8669" width="29.140625" style="6" customWidth="1"/>
    <col min="8670" max="8670" width="8.42578125" style="6" customWidth="1"/>
    <col min="8671" max="8671" width="7.42578125" style="6" customWidth="1"/>
    <col min="8672" max="8672" width="7.7109375" style="6" customWidth="1"/>
    <col min="8673" max="8673" width="10.85546875" style="6" customWidth="1"/>
    <col min="8674" max="8675" width="7.5703125" style="6" customWidth="1"/>
    <col min="8676" max="8676" width="8.28515625" style="6" customWidth="1"/>
    <col min="8677" max="8677" width="10.5703125" style="6" customWidth="1"/>
    <col min="8678" max="8679" width="9.140625" style="6" customWidth="1"/>
    <col min="8680" max="8680" width="10.5703125" style="6" customWidth="1"/>
    <col min="8681" max="8683" width="9.140625" style="6" customWidth="1"/>
    <col min="8684" max="8685" width="10.5703125" style="6" customWidth="1"/>
    <col min="8686" max="8687" width="9.28515625" style="6" customWidth="1"/>
    <col min="8688" max="8688" width="9.7109375" style="6" customWidth="1"/>
    <col min="8689" max="8691" width="9.28515625" style="6" customWidth="1"/>
    <col min="8692" max="8711" width="9.42578125" style="6" customWidth="1"/>
    <col min="8712" max="8712" width="11.28515625" style="6" customWidth="1"/>
    <col min="8713" max="8716" width="9.42578125" style="6" customWidth="1"/>
    <col min="8717" max="8720" width="9.140625" style="6" customWidth="1"/>
    <col min="8721" max="8727" width="10.28515625" style="6" customWidth="1"/>
    <col min="8728" max="8728" width="11" style="6" customWidth="1"/>
    <col min="8729" max="8732" width="15.28515625" style="6" customWidth="1"/>
    <col min="8733" max="8733" width="8.5703125" style="6" customWidth="1"/>
    <col min="8734" max="8734" width="8.85546875" style="6" customWidth="1"/>
    <col min="8735" max="8735" width="11.42578125" style="6" customWidth="1"/>
    <col min="8736" max="8736" width="9.140625" style="6" customWidth="1"/>
    <col min="8737" max="8737" width="9.42578125" style="6" customWidth="1"/>
    <col min="8738" max="8738" width="8.7109375" style="6" customWidth="1"/>
    <col min="8739" max="8743" width="10.85546875" style="6" customWidth="1"/>
    <col min="8744" max="8759" width="9.140625" style="6" customWidth="1"/>
    <col min="8760" max="8923" width="9.140625" style="6"/>
    <col min="8924" max="8924" width="6.28515625" style="6" customWidth="1"/>
    <col min="8925" max="8925" width="29.140625" style="6" customWidth="1"/>
    <col min="8926" max="8926" width="8.42578125" style="6" customWidth="1"/>
    <col min="8927" max="8927" width="7.42578125" style="6" customWidth="1"/>
    <col min="8928" max="8928" width="7.7109375" style="6" customWidth="1"/>
    <col min="8929" max="8929" width="10.85546875" style="6" customWidth="1"/>
    <col min="8930" max="8931" width="7.5703125" style="6" customWidth="1"/>
    <col min="8932" max="8932" width="8.28515625" style="6" customWidth="1"/>
    <col min="8933" max="8933" width="10.5703125" style="6" customWidth="1"/>
    <col min="8934" max="8935" width="9.140625" style="6" customWidth="1"/>
    <col min="8936" max="8936" width="10.5703125" style="6" customWidth="1"/>
    <col min="8937" max="8939" width="9.140625" style="6" customWidth="1"/>
    <col min="8940" max="8941" width="10.5703125" style="6" customWidth="1"/>
    <col min="8942" max="8943" width="9.28515625" style="6" customWidth="1"/>
    <col min="8944" max="8944" width="9.7109375" style="6" customWidth="1"/>
    <col min="8945" max="8947" width="9.28515625" style="6" customWidth="1"/>
    <col min="8948" max="8967" width="9.42578125" style="6" customWidth="1"/>
    <col min="8968" max="8968" width="11.28515625" style="6" customWidth="1"/>
    <col min="8969" max="8972" width="9.42578125" style="6" customWidth="1"/>
    <col min="8973" max="8976" width="9.140625" style="6" customWidth="1"/>
    <col min="8977" max="8983" width="10.28515625" style="6" customWidth="1"/>
    <col min="8984" max="8984" width="11" style="6" customWidth="1"/>
    <col min="8985" max="8988" width="15.28515625" style="6" customWidth="1"/>
    <col min="8989" max="8989" width="8.5703125" style="6" customWidth="1"/>
    <col min="8990" max="8990" width="8.85546875" style="6" customWidth="1"/>
    <col min="8991" max="8991" width="11.42578125" style="6" customWidth="1"/>
    <col min="8992" max="8992" width="9.140625" style="6" customWidth="1"/>
    <col min="8993" max="8993" width="9.42578125" style="6" customWidth="1"/>
    <col min="8994" max="8994" width="8.7109375" style="6" customWidth="1"/>
    <col min="8995" max="8999" width="10.85546875" style="6" customWidth="1"/>
    <col min="9000" max="9015" width="9.140625" style="6" customWidth="1"/>
    <col min="9016" max="9179" width="9.140625" style="6"/>
    <col min="9180" max="9180" width="6.28515625" style="6" customWidth="1"/>
    <col min="9181" max="9181" width="29.140625" style="6" customWidth="1"/>
    <col min="9182" max="9182" width="8.42578125" style="6" customWidth="1"/>
    <col min="9183" max="9183" width="7.42578125" style="6" customWidth="1"/>
    <col min="9184" max="9184" width="7.7109375" style="6" customWidth="1"/>
    <col min="9185" max="9185" width="10.85546875" style="6" customWidth="1"/>
    <col min="9186" max="9187" width="7.5703125" style="6" customWidth="1"/>
    <col min="9188" max="9188" width="8.28515625" style="6" customWidth="1"/>
    <col min="9189" max="9189" width="10.5703125" style="6" customWidth="1"/>
    <col min="9190" max="9191" width="9.140625" style="6" customWidth="1"/>
    <col min="9192" max="9192" width="10.5703125" style="6" customWidth="1"/>
    <col min="9193" max="9195" width="9.140625" style="6" customWidth="1"/>
    <col min="9196" max="9197" width="10.5703125" style="6" customWidth="1"/>
    <col min="9198" max="9199" width="9.28515625" style="6" customWidth="1"/>
    <col min="9200" max="9200" width="9.7109375" style="6" customWidth="1"/>
    <col min="9201" max="9203" width="9.28515625" style="6" customWidth="1"/>
    <col min="9204" max="9223" width="9.42578125" style="6" customWidth="1"/>
    <col min="9224" max="9224" width="11.28515625" style="6" customWidth="1"/>
    <col min="9225" max="9228" width="9.42578125" style="6" customWidth="1"/>
    <col min="9229" max="9232" width="9.140625" style="6" customWidth="1"/>
    <col min="9233" max="9239" width="10.28515625" style="6" customWidth="1"/>
    <col min="9240" max="9240" width="11" style="6" customWidth="1"/>
    <col min="9241" max="9244" width="15.28515625" style="6" customWidth="1"/>
    <col min="9245" max="9245" width="8.5703125" style="6" customWidth="1"/>
    <col min="9246" max="9246" width="8.85546875" style="6" customWidth="1"/>
    <col min="9247" max="9247" width="11.42578125" style="6" customWidth="1"/>
    <col min="9248" max="9248" width="9.140625" style="6" customWidth="1"/>
    <col min="9249" max="9249" width="9.42578125" style="6" customWidth="1"/>
    <col min="9250" max="9250" width="8.7109375" style="6" customWidth="1"/>
    <col min="9251" max="9255" width="10.85546875" style="6" customWidth="1"/>
    <col min="9256" max="9271" width="9.140625" style="6" customWidth="1"/>
    <col min="9272" max="9435" width="9.140625" style="6"/>
    <col min="9436" max="9436" width="6.28515625" style="6" customWidth="1"/>
    <col min="9437" max="9437" width="29.140625" style="6" customWidth="1"/>
    <col min="9438" max="9438" width="8.42578125" style="6" customWidth="1"/>
    <col min="9439" max="9439" width="7.42578125" style="6" customWidth="1"/>
    <col min="9440" max="9440" width="7.7109375" style="6" customWidth="1"/>
    <col min="9441" max="9441" width="10.85546875" style="6" customWidth="1"/>
    <col min="9442" max="9443" width="7.5703125" style="6" customWidth="1"/>
    <col min="9444" max="9444" width="8.28515625" style="6" customWidth="1"/>
    <col min="9445" max="9445" width="10.5703125" style="6" customWidth="1"/>
    <col min="9446" max="9447" width="9.140625" style="6" customWidth="1"/>
    <col min="9448" max="9448" width="10.5703125" style="6" customWidth="1"/>
    <col min="9449" max="9451" width="9.140625" style="6" customWidth="1"/>
    <col min="9452" max="9453" width="10.5703125" style="6" customWidth="1"/>
    <col min="9454" max="9455" width="9.28515625" style="6" customWidth="1"/>
    <col min="9456" max="9456" width="9.7109375" style="6" customWidth="1"/>
    <col min="9457" max="9459" width="9.28515625" style="6" customWidth="1"/>
    <col min="9460" max="9479" width="9.42578125" style="6" customWidth="1"/>
    <col min="9480" max="9480" width="11.28515625" style="6" customWidth="1"/>
    <col min="9481" max="9484" width="9.42578125" style="6" customWidth="1"/>
    <col min="9485" max="9488" width="9.140625" style="6" customWidth="1"/>
    <col min="9489" max="9495" width="10.28515625" style="6" customWidth="1"/>
    <col min="9496" max="9496" width="11" style="6" customWidth="1"/>
    <col min="9497" max="9500" width="15.28515625" style="6" customWidth="1"/>
    <col min="9501" max="9501" width="8.5703125" style="6" customWidth="1"/>
    <col min="9502" max="9502" width="8.85546875" style="6" customWidth="1"/>
    <col min="9503" max="9503" width="11.42578125" style="6" customWidth="1"/>
    <col min="9504" max="9504" width="9.140625" style="6" customWidth="1"/>
    <col min="9505" max="9505" width="9.42578125" style="6" customWidth="1"/>
    <col min="9506" max="9506" width="8.7109375" style="6" customWidth="1"/>
    <col min="9507" max="9511" width="10.85546875" style="6" customWidth="1"/>
    <col min="9512" max="9527" width="9.140625" style="6" customWidth="1"/>
    <col min="9528" max="9691" width="9.140625" style="6"/>
    <col min="9692" max="9692" width="6.28515625" style="6" customWidth="1"/>
    <col min="9693" max="9693" width="29.140625" style="6" customWidth="1"/>
    <col min="9694" max="9694" width="8.42578125" style="6" customWidth="1"/>
    <col min="9695" max="9695" width="7.42578125" style="6" customWidth="1"/>
    <col min="9696" max="9696" width="7.7109375" style="6" customWidth="1"/>
    <col min="9697" max="9697" width="10.85546875" style="6" customWidth="1"/>
    <col min="9698" max="9699" width="7.5703125" style="6" customWidth="1"/>
    <col min="9700" max="9700" width="8.28515625" style="6" customWidth="1"/>
    <col min="9701" max="9701" width="10.5703125" style="6" customWidth="1"/>
    <col min="9702" max="9703" width="9.140625" style="6" customWidth="1"/>
    <col min="9704" max="9704" width="10.5703125" style="6" customWidth="1"/>
    <col min="9705" max="9707" width="9.140625" style="6" customWidth="1"/>
    <col min="9708" max="9709" width="10.5703125" style="6" customWidth="1"/>
    <col min="9710" max="9711" width="9.28515625" style="6" customWidth="1"/>
    <col min="9712" max="9712" width="9.7109375" style="6" customWidth="1"/>
    <col min="9713" max="9715" width="9.28515625" style="6" customWidth="1"/>
    <col min="9716" max="9735" width="9.42578125" style="6" customWidth="1"/>
    <col min="9736" max="9736" width="11.28515625" style="6" customWidth="1"/>
    <col min="9737" max="9740" width="9.42578125" style="6" customWidth="1"/>
    <col min="9741" max="9744" width="9.140625" style="6" customWidth="1"/>
    <col min="9745" max="9751" width="10.28515625" style="6" customWidth="1"/>
    <col min="9752" max="9752" width="11" style="6" customWidth="1"/>
    <col min="9753" max="9756" width="15.28515625" style="6" customWidth="1"/>
    <col min="9757" max="9757" width="8.5703125" style="6" customWidth="1"/>
    <col min="9758" max="9758" width="8.85546875" style="6" customWidth="1"/>
    <col min="9759" max="9759" width="11.42578125" style="6" customWidth="1"/>
    <col min="9760" max="9760" width="9.140625" style="6" customWidth="1"/>
    <col min="9761" max="9761" width="9.42578125" style="6" customWidth="1"/>
    <col min="9762" max="9762" width="8.7109375" style="6" customWidth="1"/>
    <col min="9763" max="9767" width="10.85546875" style="6" customWidth="1"/>
    <col min="9768" max="9783" width="9.140625" style="6" customWidth="1"/>
    <col min="9784" max="9947" width="9.140625" style="6"/>
    <col min="9948" max="9948" width="6.28515625" style="6" customWidth="1"/>
    <col min="9949" max="9949" width="29.140625" style="6" customWidth="1"/>
    <col min="9950" max="9950" width="8.42578125" style="6" customWidth="1"/>
    <col min="9951" max="9951" width="7.42578125" style="6" customWidth="1"/>
    <col min="9952" max="9952" width="7.7109375" style="6" customWidth="1"/>
    <col min="9953" max="9953" width="10.85546875" style="6" customWidth="1"/>
    <col min="9954" max="9955" width="7.5703125" style="6" customWidth="1"/>
    <col min="9956" max="9956" width="8.28515625" style="6" customWidth="1"/>
    <col min="9957" max="9957" width="10.5703125" style="6" customWidth="1"/>
    <col min="9958" max="9959" width="9.140625" style="6" customWidth="1"/>
    <col min="9960" max="9960" width="10.5703125" style="6" customWidth="1"/>
    <col min="9961" max="9963" width="9.140625" style="6" customWidth="1"/>
    <col min="9964" max="9965" width="10.5703125" style="6" customWidth="1"/>
    <col min="9966" max="9967" width="9.28515625" style="6" customWidth="1"/>
    <col min="9968" max="9968" width="9.7109375" style="6" customWidth="1"/>
    <col min="9969" max="9971" width="9.28515625" style="6" customWidth="1"/>
    <col min="9972" max="9991" width="9.42578125" style="6" customWidth="1"/>
    <col min="9992" max="9992" width="11.28515625" style="6" customWidth="1"/>
    <col min="9993" max="9996" width="9.42578125" style="6" customWidth="1"/>
    <col min="9997" max="10000" width="9.140625" style="6" customWidth="1"/>
    <col min="10001" max="10007" width="10.28515625" style="6" customWidth="1"/>
    <col min="10008" max="10008" width="11" style="6" customWidth="1"/>
    <col min="10009" max="10012" width="15.28515625" style="6" customWidth="1"/>
    <col min="10013" max="10013" width="8.5703125" style="6" customWidth="1"/>
    <col min="10014" max="10014" width="8.85546875" style="6" customWidth="1"/>
    <col min="10015" max="10015" width="11.42578125" style="6" customWidth="1"/>
    <col min="10016" max="10016" width="9.140625" style="6" customWidth="1"/>
    <col min="10017" max="10017" width="9.42578125" style="6" customWidth="1"/>
    <col min="10018" max="10018" width="8.7109375" style="6" customWidth="1"/>
    <col min="10019" max="10023" width="10.85546875" style="6" customWidth="1"/>
    <col min="10024" max="10039" width="9.140625" style="6" customWidth="1"/>
    <col min="10040" max="10203" width="9.140625" style="6"/>
    <col min="10204" max="10204" width="6.28515625" style="6" customWidth="1"/>
    <col min="10205" max="10205" width="29.140625" style="6" customWidth="1"/>
    <col min="10206" max="10206" width="8.42578125" style="6" customWidth="1"/>
    <col min="10207" max="10207" width="7.42578125" style="6" customWidth="1"/>
    <col min="10208" max="10208" width="7.7109375" style="6" customWidth="1"/>
    <col min="10209" max="10209" width="10.85546875" style="6" customWidth="1"/>
    <col min="10210" max="10211" width="7.5703125" style="6" customWidth="1"/>
    <col min="10212" max="10212" width="8.28515625" style="6" customWidth="1"/>
    <col min="10213" max="10213" width="10.5703125" style="6" customWidth="1"/>
    <col min="10214" max="10215" width="9.140625" style="6" customWidth="1"/>
    <col min="10216" max="10216" width="10.5703125" style="6" customWidth="1"/>
    <col min="10217" max="10219" width="9.140625" style="6" customWidth="1"/>
    <col min="10220" max="10221" width="10.5703125" style="6" customWidth="1"/>
    <col min="10222" max="10223" width="9.28515625" style="6" customWidth="1"/>
    <col min="10224" max="10224" width="9.7109375" style="6" customWidth="1"/>
    <col min="10225" max="10227" width="9.28515625" style="6" customWidth="1"/>
    <col min="10228" max="10247" width="9.42578125" style="6" customWidth="1"/>
    <col min="10248" max="10248" width="11.28515625" style="6" customWidth="1"/>
    <col min="10249" max="10252" width="9.42578125" style="6" customWidth="1"/>
    <col min="10253" max="10256" width="9.140625" style="6" customWidth="1"/>
    <col min="10257" max="10263" width="10.28515625" style="6" customWidth="1"/>
    <col min="10264" max="10264" width="11" style="6" customWidth="1"/>
    <col min="10265" max="10268" width="15.28515625" style="6" customWidth="1"/>
    <col min="10269" max="10269" width="8.5703125" style="6" customWidth="1"/>
    <col min="10270" max="10270" width="8.85546875" style="6" customWidth="1"/>
    <col min="10271" max="10271" width="11.42578125" style="6" customWidth="1"/>
    <col min="10272" max="10272" width="9.140625" style="6" customWidth="1"/>
    <col min="10273" max="10273" width="9.42578125" style="6" customWidth="1"/>
    <col min="10274" max="10274" width="8.7109375" style="6" customWidth="1"/>
    <col min="10275" max="10279" width="10.85546875" style="6" customWidth="1"/>
    <col min="10280" max="10295" width="9.140625" style="6" customWidth="1"/>
    <col min="10296" max="10459" width="9.140625" style="6"/>
    <col min="10460" max="10460" width="6.28515625" style="6" customWidth="1"/>
    <col min="10461" max="10461" width="29.140625" style="6" customWidth="1"/>
    <col min="10462" max="10462" width="8.42578125" style="6" customWidth="1"/>
    <col min="10463" max="10463" width="7.42578125" style="6" customWidth="1"/>
    <col min="10464" max="10464" width="7.7109375" style="6" customWidth="1"/>
    <col min="10465" max="10465" width="10.85546875" style="6" customWidth="1"/>
    <col min="10466" max="10467" width="7.5703125" style="6" customWidth="1"/>
    <col min="10468" max="10468" width="8.28515625" style="6" customWidth="1"/>
    <col min="10469" max="10469" width="10.5703125" style="6" customWidth="1"/>
    <col min="10470" max="10471" width="9.140625" style="6" customWidth="1"/>
    <col min="10472" max="10472" width="10.5703125" style="6" customWidth="1"/>
    <col min="10473" max="10475" width="9.140625" style="6" customWidth="1"/>
    <col min="10476" max="10477" width="10.5703125" style="6" customWidth="1"/>
    <col min="10478" max="10479" width="9.28515625" style="6" customWidth="1"/>
    <col min="10480" max="10480" width="9.7109375" style="6" customWidth="1"/>
    <col min="10481" max="10483" width="9.28515625" style="6" customWidth="1"/>
    <col min="10484" max="10503" width="9.42578125" style="6" customWidth="1"/>
    <col min="10504" max="10504" width="11.28515625" style="6" customWidth="1"/>
    <col min="10505" max="10508" width="9.42578125" style="6" customWidth="1"/>
    <col min="10509" max="10512" width="9.140625" style="6" customWidth="1"/>
    <col min="10513" max="10519" width="10.28515625" style="6" customWidth="1"/>
    <col min="10520" max="10520" width="11" style="6" customWidth="1"/>
    <col min="10521" max="10524" width="15.28515625" style="6" customWidth="1"/>
    <col min="10525" max="10525" width="8.5703125" style="6" customWidth="1"/>
    <col min="10526" max="10526" width="8.85546875" style="6" customWidth="1"/>
    <col min="10527" max="10527" width="11.42578125" style="6" customWidth="1"/>
    <col min="10528" max="10528" width="9.140625" style="6" customWidth="1"/>
    <col min="10529" max="10529" width="9.42578125" style="6" customWidth="1"/>
    <col min="10530" max="10530" width="8.7109375" style="6" customWidth="1"/>
    <col min="10531" max="10535" width="10.85546875" style="6" customWidth="1"/>
    <col min="10536" max="10551" width="9.140625" style="6" customWidth="1"/>
    <col min="10552" max="10715" width="9.140625" style="6"/>
    <col min="10716" max="10716" width="6.28515625" style="6" customWidth="1"/>
    <col min="10717" max="10717" width="29.140625" style="6" customWidth="1"/>
    <col min="10718" max="10718" width="8.42578125" style="6" customWidth="1"/>
    <col min="10719" max="10719" width="7.42578125" style="6" customWidth="1"/>
    <col min="10720" max="10720" width="7.7109375" style="6" customWidth="1"/>
    <col min="10721" max="10721" width="10.85546875" style="6" customWidth="1"/>
    <col min="10722" max="10723" width="7.5703125" style="6" customWidth="1"/>
    <col min="10724" max="10724" width="8.28515625" style="6" customWidth="1"/>
    <col min="10725" max="10725" width="10.5703125" style="6" customWidth="1"/>
    <col min="10726" max="10727" width="9.140625" style="6" customWidth="1"/>
    <col min="10728" max="10728" width="10.5703125" style="6" customWidth="1"/>
    <col min="10729" max="10731" width="9.140625" style="6" customWidth="1"/>
    <col min="10732" max="10733" width="10.5703125" style="6" customWidth="1"/>
    <col min="10734" max="10735" width="9.28515625" style="6" customWidth="1"/>
    <col min="10736" max="10736" width="9.7109375" style="6" customWidth="1"/>
    <col min="10737" max="10739" width="9.28515625" style="6" customWidth="1"/>
    <col min="10740" max="10759" width="9.42578125" style="6" customWidth="1"/>
    <col min="10760" max="10760" width="11.28515625" style="6" customWidth="1"/>
    <col min="10761" max="10764" width="9.42578125" style="6" customWidth="1"/>
    <col min="10765" max="10768" width="9.140625" style="6" customWidth="1"/>
    <col min="10769" max="10775" width="10.28515625" style="6" customWidth="1"/>
    <col min="10776" max="10776" width="11" style="6" customWidth="1"/>
    <col min="10777" max="10780" width="15.28515625" style="6" customWidth="1"/>
    <col min="10781" max="10781" width="8.5703125" style="6" customWidth="1"/>
    <col min="10782" max="10782" width="8.85546875" style="6" customWidth="1"/>
    <col min="10783" max="10783" width="11.42578125" style="6" customWidth="1"/>
    <col min="10784" max="10784" width="9.140625" style="6" customWidth="1"/>
    <col min="10785" max="10785" width="9.42578125" style="6" customWidth="1"/>
    <col min="10786" max="10786" width="8.7109375" style="6" customWidth="1"/>
    <col min="10787" max="10791" width="10.85546875" style="6" customWidth="1"/>
    <col min="10792" max="10807" width="9.140625" style="6" customWidth="1"/>
    <col min="10808" max="10971" width="9.140625" style="6"/>
    <col min="10972" max="10972" width="6.28515625" style="6" customWidth="1"/>
    <col min="10973" max="10973" width="29.140625" style="6" customWidth="1"/>
    <col min="10974" max="10974" width="8.42578125" style="6" customWidth="1"/>
    <col min="10975" max="10975" width="7.42578125" style="6" customWidth="1"/>
    <col min="10976" max="10976" width="7.7109375" style="6" customWidth="1"/>
    <col min="10977" max="10977" width="10.85546875" style="6" customWidth="1"/>
    <col min="10978" max="10979" width="7.5703125" style="6" customWidth="1"/>
    <col min="10980" max="10980" width="8.28515625" style="6" customWidth="1"/>
    <col min="10981" max="10981" width="10.5703125" style="6" customWidth="1"/>
    <col min="10982" max="10983" width="9.140625" style="6" customWidth="1"/>
    <col min="10984" max="10984" width="10.5703125" style="6" customWidth="1"/>
    <col min="10985" max="10987" width="9.140625" style="6" customWidth="1"/>
    <col min="10988" max="10989" width="10.5703125" style="6" customWidth="1"/>
    <col min="10990" max="10991" width="9.28515625" style="6" customWidth="1"/>
    <col min="10992" max="10992" width="9.7109375" style="6" customWidth="1"/>
    <col min="10993" max="10995" width="9.28515625" style="6" customWidth="1"/>
    <col min="10996" max="11015" width="9.42578125" style="6" customWidth="1"/>
    <col min="11016" max="11016" width="11.28515625" style="6" customWidth="1"/>
    <col min="11017" max="11020" width="9.42578125" style="6" customWidth="1"/>
    <col min="11021" max="11024" width="9.140625" style="6" customWidth="1"/>
    <col min="11025" max="11031" width="10.28515625" style="6" customWidth="1"/>
    <col min="11032" max="11032" width="11" style="6" customWidth="1"/>
    <col min="11033" max="11036" width="15.28515625" style="6" customWidth="1"/>
    <col min="11037" max="11037" width="8.5703125" style="6" customWidth="1"/>
    <col min="11038" max="11038" width="8.85546875" style="6" customWidth="1"/>
    <col min="11039" max="11039" width="11.42578125" style="6" customWidth="1"/>
    <col min="11040" max="11040" width="9.140625" style="6" customWidth="1"/>
    <col min="11041" max="11041" width="9.42578125" style="6" customWidth="1"/>
    <col min="11042" max="11042" width="8.7109375" style="6" customWidth="1"/>
    <col min="11043" max="11047" width="10.85546875" style="6" customWidth="1"/>
    <col min="11048" max="11063" width="9.140625" style="6" customWidth="1"/>
    <col min="11064" max="11227" width="9.140625" style="6"/>
    <col min="11228" max="11228" width="6.28515625" style="6" customWidth="1"/>
    <col min="11229" max="11229" width="29.140625" style="6" customWidth="1"/>
    <col min="11230" max="11230" width="8.42578125" style="6" customWidth="1"/>
    <col min="11231" max="11231" width="7.42578125" style="6" customWidth="1"/>
    <col min="11232" max="11232" width="7.7109375" style="6" customWidth="1"/>
    <col min="11233" max="11233" width="10.85546875" style="6" customWidth="1"/>
    <col min="11234" max="11235" width="7.5703125" style="6" customWidth="1"/>
    <col min="11236" max="11236" width="8.28515625" style="6" customWidth="1"/>
    <col min="11237" max="11237" width="10.5703125" style="6" customWidth="1"/>
    <col min="11238" max="11239" width="9.140625" style="6" customWidth="1"/>
    <col min="11240" max="11240" width="10.5703125" style="6" customWidth="1"/>
    <col min="11241" max="11243" width="9.140625" style="6" customWidth="1"/>
    <col min="11244" max="11245" width="10.5703125" style="6" customWidth="1"/>
    <col min="11246" max="11247" width="9.28515625" style="6" customWidth="1"/>
    <col min="11248" max="11248" width="9.7109375" style="6" customWidth="1"/>
    <col min="11249" max="11251" width="9.28515625" style="6" customWidth="1"/>
    <col min="11252" max="11271" width="9.42578125" style="6" customWidth="1"/>
    <col min="11272" max="11272" width="11.28515625" style="6" customWidth="1"/>
    <col min="11273" max="11276" width="9.42578125" style="6" customWidth="1"/>
    <col min="11277" max="11280" width="9.140625" style="6" customWidth="1"/>
    <col min="11281" max="11287" width="10.28515625" style="6" customWidth="1"/>
    <col min="11288" max="11288" width="11" style="6" customWidth="1"/>
    <col min="11289" max="11292" width="15.28515625" style="6" customWidth="1"/>
    <col min="11293" max="11293" width="8.5703125" style="6" customWidth="1"/>
    <col min="11294" max="11294" width="8.85546875" style="6" customWidth="1"/>
    <col min="11295" max="11295" width="11.42578125" style="6" customWidth="1"/>
    <col min="11296" max="11296" width="9.140625" style="6" customWidth="1"/>
    <col min="11297" max="11297" width="9.42578125" style="6" customWidth="1"/>
    <col min="11298" max="11298" width="8.7109375" style="6" customWidth="1"/>
    <col min="11299" max="11303" width="10.85546875" style="6" customWidth="1"/>
    <col min="11304" max="11319" width="9.140625" style="6" customWidth="1"/>
    <col min="11320" max="11483" width="9.140625" style="6"/>
    <col min="11484" max="11484" width="6.28515625" style="6" customWidth="1"/>
    <col min="11485" max="11485" width="29.140625" style="6" customWidth="1"/>
    <col min="11486" max="11486" width="8.42578125" style="6" customWidth="1"/>
    <col min="11487" max="11487" width="7.42578125" style="6" customWidth="1"/>
    <col min="11488" max="11488" width="7.7109375" style="6" customWidth="1"/>
    <col min="11489" max="11489" width="10.85546875" style="6" customWidth="1"/>
    <col min="11490" max="11491" width="7.5703125" style="6" customWidth="1"/>
    <col min="11492" max="11492" width="8.28515625" style="6" customWidth="1"/>
    <col min="11493" max="11493" width="10.5703125" style="6" customWidth="1"/>
    <col min="11494" max="11495" width="9.140625" style="6" customWidth="1"/>
    <col min="11496" max="11496" width="10.5703125" style="6" customWidth="1"/>
    <col min="11497" max="11499" width="9.140625" style="6" customWidth="1"/>
    <col min="11500" max="11501" width="10.5703125" style="6" customWidth="1"/>
    <col min="11502" max="11503" width="9.28515625" style="6" customWidth="1"/>
    <col min="11504" max="11504" width="9.7109375" style="6" customWidth="1"/>
    <col min="11505" max="11507" width="9.28515625" style="6" customWidth="1"/>
    <col min="11508" max="11527" width="9.42578125" style="6" customWidth="1"/>
    <col min="11528" max="11528" width="11.28515625" style="6" customWidth="1"/>
    <col min="11529" max="11532" width="9.42578125" style="6" customWidth="1"/>
    <col min="11533" max="11536" width="9.140625" style="6" customWidth="1"/>
    <col min="11537" max="11543" width="10.28515625" style="6" customWidth="1"/>
    <col min="11544" max="11544" width="11" style="6" customWidth="1"/>
    <col min="11545" max="11548" width="15.28515625" style="6" customWidth="1"/>
    <col min="11549" max="11549" width="8.5703125" style="6" customWidth="1"/>
    <col min="11550" max="11550" width="8.85546875" style="6" customWidth="1"/>
    <col min="11551" max="11551" width="11.42578125" style="6" customWidth="1"/>
    <col min="11552" max="11552" width="9.140625" style="6" customWidth="1"/>
    <col min="11553" max="11553" width="9.42578125" style="6" customWidth="1"/>
    <col min="11554" max="11554" width="8.7109375" style="6" customWidth="1"/>
    <col min="11555" max="11559" width="10.85546875" style="6" customWidth="1"/>
    <col min="11560" max="11575" width="9.140625" style="6" customWidth="1"/>
    <col min="11576" max="11739" width="9.140625" style="6"/>
    <col min="11740" max="11740" width="6.28515625" style="6" customWidth="1"/>
    <col min="11741" max="11741" width="29.140625" style="6" customWidth="1"/>
    <col min="11742" max="11742" width="8.42578125" style="6" customWidth="1"/>
    <col min="11743" max="11743" width="7.42578125" style="6" customWidth="1"/>
    <col min="11744" max="11744" width="7.7109375" style="6" customWidth="1"/>
    <col min="11745" max="11745" width="10.85546875" style="6" customWidth="1"/>
    <col min="11746" max="11747" width="7.5703125" style="6" customWidth="1"/>
    <col min="11748" max="11748" width="8.28515625" style="6" customWidth="1"/>
    <col min="11749" max="11749" width="10.5703125" style="6" customWidth="1"/>
    <col min="11750" max="11751" width="9.140625" style="6" customWidth="1"/>
    <col min="11752" max="11752" width="10.5703125" style="6" customWidth="1"/>
    <col min="11753" max="11755" width="9.140625" style="6" customWidth="1"/>
    <col min="11756" max="11757" width="10.5703125" style="6" customWidth="1"/>
    <col min="11758" max="11759" width="9.28515625" style="6" customWidth="1"/>
    <col min="11760" max="11760" width="9.7109375" style="6" customWidth="1"/>
    <col min="11761" max="11763" width="9.28515625" style="6" customWidth="1"/>
    <col min="11764" max="11783" width="9.42578125" style="6" customWidth="1"/>
    <col min="11784" max="11784" width="11.28515625" style="6" customWidth="1"/>
    <col min="11785" max="11788" width="9.42578125" style="6" customWidth="1"/>
    <col min="11789" max="11792" width="9.140625" style="6" customWidth="1"/>
    <col min="11793" max="11799" width="10.28515625" style="6" customWidth="1"/>
    <col min="11800" max="11800" width="11" style="6" customWidth="1"/>
    <col min="11801" max="11804" width="15.28515625" style="6" customWidth="1"/>
    <col min="11805" max="11805" width="8.5703125" style="6" customWidth="1"/>
    <col min="11806" max="11806" width="8.85546875" style="6" customWidth="1"/>
    <col min="11807" max="11807" width="11.42578125" style="6" customWidth="1"/>
    <col min="11808" max="11808" width="9.140625" style="6" customWidth="1"/>
    <col min="11809" max="11809" width="9.42578125" style="6" customWidth="1"/>
    <col min="11810" max="11810" width="8.7109375" style="6" customWidth="1"/>
    <col min="11811" max="11815" width="10.85546875" style="6" customWidth="1"/>
    <col min="11816" max="11831" width="9.140625" style="6" customWidth="1"/>
    <col min="11832" max="11995" width="9.140625" style="6"/>
    <col min="11996" max="11996" width="6.28515625" style="6" customWidth="1"/>
    <col min="11997" max="11997" width="29.140625" style="6" customWidth="1"/>
    <col min="11998" max="11998" width="8.42578125" style="6" customWidth="1"/>
    <col min="11999" max="11999" width="7.42578125" style="6" customWidth="1"/>
    <col min="12000" max="12000" width="7.7109375" style="6" customWidth="1"/>
    <col min="12001" max="12001" width="10.85546875" style="6" customWidth="1"/>
    <col min="12002" max="12003" width="7.5703125" style="6" customWidth="1"/>
    <col min="12004" max="12004" width="8.28515625" style="6" customWidth="1"/>
    <col min="12005" max="12005" width="10.5703125" style="6" customWidth="1"/>
    <col min="12006" max="12007" width="9.140625" style="6" customWidth="1"/>
    <col min="12008" max="12008" width="10.5703125" style="6" customWidth="1"/>
    <col min="12009" max="12011" width="9.140625" style="6" customWidth="1"/>
    <col min="12012" max="12013" width="10.5703125" style="6" customWidth="1"/>
    <col min="12014" max="12015" width="9.28515625" style="6" customWidth="1"/>
    <col min="12016" max="12016" width="9.7109375" style="6" customWidth="1"/>
    <col min="12017" max="12019" width="9.28515625" style="6" customWidth="1"/>
    <col min="12020" max="12039" width="9.42578125" style="6" customWidth="1"/>
    <col min="12040" max="12040" width="11.28515625" style="6" customWidth="1"/>
    <col min="12041" max="12044" width="9.42578125" style="6" customWidth="1"/>
    <col min="12045" max="12048" width="9.140625" style="6" customWidth="1"/>
    <col min="12049" max="12055" width="10.28515625" style="6" customWidth="1"/>
    <col min="12056" max="12056" width="11" style="6" customWidth="1"/>
    <col min="12057" max="12060" width="15.28515625" style="6" customWidth="1"/>
    <col min="12061" max="12061" width="8.5703125" style="6" customWidth="1"/>
    <col min="12062" max="12062" width="8.85546875" style="6" customWidth="1"/>
    <col min="12063" max="12063" width="11.42578125" style="6" customWidth="1"/>
    <col min="12064" max="12064" width="9.140625" style="6" customWidth="1"/>
    <col min="12065" max="12065" width="9.42578125" style="6" customWidth="1"/>
    <col min="12066" max="12066" width="8.7109375" style="6" customWidth="1"/>
    <col min="12067" max="12071" width="10.85546875" style="6" customWidth="1"/>
    <col min="12072" max="12087" width="9.140625" style="6" customWidth="1"/>
    <col min="12088" max="12251" width="9.140625" style="6"/>
    <col min="12252" max="12252" width="6.28515625" style="6" customWidth="1"/>
    <col min="12253" max="12253" width="29.140625" style="6" customWidth="1"/>
    <col min="12254" max="12254" width="8.42578125" style="6" customWidth="1"/>
    <col min="12255" max="12255" width="7.42578125" style="6" customWidth="1"/>
    <col min="12256" max="12256" width="7.7109375" style="6" customWidth="1"/>
    <col min="12257" max="12257" width="10.85546875" style="6" customWidth="1"/>
    <col min="12258" max="12259" width="7.5703125" style="6" customWidth="1"/>
    <col min="12260" max="12260" width="8.28515625" style="6" customWidth="1"/>
    <col min="12261" max="12261" width="10.5703125" style="6" customWidth="1"/>
    <col min="12262" max="12263" width="9.140625" style="6" customWidth="1"/>
    <col min="12264" max="12264" width="10.5703125" style="6" customWidth="1"/>
    <col min="12265" max="12267" width="9.140625" style="6" customWidth="1"/>
    <col min="12268" max="12269" width="10.5703125" style="6" customWidth="1"/>
    <col min="12270" max="12271" width="9.28515625" style="6" customWidth="1"/>
    <col min="12272" max="12272" width="9.7109375" style="6" customWidth="1"/>
    <col min="12273" max="12275" width="9.28515625" style="6" customWidth="1"/>
    <col min="12276" max="12295" width="9.42578125" style="6" customWidth="1"/>
    <col min="12296" max="12296" width="11.28515625" style="6" customWidth="1"/>
    <col min="12297" max="12300" width="9.42578125" style="6" customWidth="1"/>
    <col min="12301" max="12304" width="9.140625" style="6" customWidth="1"/>
    <col min="12305" max="12311" width="10.28515625" style="6" customWidth="1"/>
    <col min="12312" max="12312" width="11" style="6" customWidth="1"/>
    <col min="12313" max="12316" width="15.28515625" style="6" customWidth="1"/>
    <col min="12317" max="12317" width="8.5703125" style="6" customWidth="1"/>
    <col min="12318" max="12318" width="8.85546875" style="6" customWidth="1"/>
    <col min="12319" max="12319" width="11.42578125" style="6" customWidth="1"/>
    <col min="12320" max="12320" width="9.140625" style="6" customWidth="1"/>
    <col min="12321" max="12321" width="9.42578125" style="6" customWidth="1"/>
    <col min="12322" max="12322" width="8.7109375" style="6" customWidth="1"/>
    <col min="12323" max="12327" width="10.85546875" style="6" customWidth="1"/>
    <col min="12328" max="12343" width="9.140625" style="6" customWidth="1"/>
    <col min="12344" max="12507" width="9.140625" style="6"/>
    <col min="12508" max="12508" width="6.28515625" style="6" customWidth="1"/>
    <col min="12509" max="12509" width="29.140625" style="6" customWidth="1"/>
    <col min="12510" max="12510" width="8.42578125" style="6" customWidth="1"/>
    <col min="12511" max="12511" width="7.42578125" style="6" customWidth="1"/>
    <col min="12512" max="12512" width="7.7109375" style="6" customWidth="1"/>
    <col min="12513" max="12513" width="10.85546875" style="6" customWidth="1"/>
    <col min="12514" max="12515" width="7.5703125" style="6" customWidth="1"/>
    <col min="12516" max="12516" width="8.28515625" style="6" customWidth="1"/>
    <col min="12517" max="12517" width="10.5703125" style="6" customWidth="1"/>
    <col min="12518" max="12519" width="9.140625" style="6" customWidth="1"/>
    <col min="12520" max="12520" width="10.5703125" style="6" customWidth="1"/>
    <col min="12521" max="12523" width="9.140625" style="6" customWidth="1"/>
    <col min="12524" max="12525" width="10.5703125" style="6" customWidth="1"/>
    <col min="12526" max="12527" width="9.28515625" style="6" customWidth="1"/>
    <col min="12528" max="12528" width="9.7109375" style="6" customWidth="1"/>
    <col min="12529" max="12531" width="9.28515625" style="6" customWidth="1"/>
    <col min="12532" max="12551" width="9.42578125" style="6" customWidth="1"/>
    <col min="12552" max="12552" width="11.28515625" style="6" customWidth="1"/>
    <col min="12553" max="12556" width="9.42578125" style="6" customWidth="1"/>
    <col min="12557" max="12560" width="9.140625" style="6" customWidth="1"/>
    <col min="12561" max="12567" width="10.28515625" style="6" customWidth="1"/>
    <col min="12568" max="12568" width="11" style="6" customWidth="1"/>
    <col min="12569" max="12572" width="15.28515625" style="6" customWidth="1"/>
    <col min="12573" max="12573" width="8.5703125" style="6" customWidth="1"/>
    <col min="12574" max="12574" width="8.85546875" style="6" customWidth="1"/>
    <col min="12575" max="12575" width="11.42578125" style="6" customWidth="1"/>
    <col min="12576" max="12576" width="9.140625" style="6" customWidth="1"/>
    <col min="12577" max="12577" width="9.42578125" style="6" customWidth="1"/>
    <col min="12578" max="12578" width="8.7109375" style="6" customWidth="1"/>
    <col min="12579" max="12583" width="10.85546875" style="6" customWidth="1"/>
    <col min="12584" max="12599" width="9.140625" style="6" customWidth="1"/>
    <col min="12600" max="12763" width="9.140625" style="6"/>
    <col min="12764" max="12764" width="6.28515625" style="6" customWidth="1"/>
    <col min="12765" max="12765" width="29.140625" style="6" customWidth="1"/>
    <col min="12766" max="12766" width="8.42578125" style="6" customWidth="1"/>
    <col min="12767" max="12767" width="7.42578125" style="6" customWidth="1"/>
    <col min="12768" max="12768" width="7.7109375" style="6" customWidth="1"/>
    <col min="12769" max="12769" width="10.85546875" style="6" customWidth="1"/>
    <col min="12770" max="12771" width="7.5703125" style="6" customWidth="1"/>
    <col min="12772" max="12772" width="8.28515625" style="6" customWidth="1"/>
    <col min="12773" max="12773" width="10.5703125" style="6" customWidth="1"/>
    <col min="12774" max="12775" width="9.140625" style="6" customWidth="1"/>
    <col min="12776" max="12776" width="10.5703125" style="6" customWidth="1"/>
    <col min="12777" max="12779" width="9.140625" style="6" customWidth="1"/>
    <col min="12780" max="12781" width="10.5703125" style="6" customWidth="1"/>
    <col min="12782" max="12783" width="9.28515625" style="6" customWidth="1"/>
    <col min="12784" max="12784" width="9.7109375" style="6" customWidth="1"/>
    <col min="12785" max="12787" width="9.28515625" style="6" customWidth="1"/>
    <col min="12788" max="12807" width="9.42578125" style="6" customWidth="1"/>
    <col min="12808" max="12808" width="11.28515625" style="6" customWidth="1"/>
    <col min="12809" max="12812" width="9.42578125" style="6" customWidth="1"/>
    <col min="12813" max="12816" width="9.140625" style="6" customWidth="1"/>
    <col min="12817" max="12823" width="10.28515625" style="6" customWidth="1"/>
    <col min="12824" max="12824" width="11" style="6" customWidth="1"/>
    <col min="12825" max="12828" width="15.28515625" style="6" customWidth="1"/>
    <col min="12829" max="12829" width="8.5703125" style="6" customWidth="1"/>
    <col min="12830" max="12830" width="8.85546875" style="6" customWidth="1"/>
    <col min="12831" max="12831" width="11.42578125" style="6" customWidth="1"/>
    <col min="12832" max="12832" width="9.140625" style="6" customWidth="1"/>
    <col min="12833" max="12833" width="9.42578125" style="6" customWidth="1"/>
    <col min="12834" max="12834" width="8.7109375" style="6" customWidth="1"/>
    <col min="12835" max="12839" width="10.85546875" style="6" customWidth="1"/>
    <col min="12840" max="12855" width="9.140625" style="6" customWidth="1"/>
    <col min="12856" max="13019" width="9.140625" style="6"/>
    <col min="13020" max="13020" width="6.28515625" style="6" customWidth="1"/>
    <col min="13021" max="13021" width="29.140625" style="6" customWidth="1"/>
    <col min="13022" max="13022" width="8.42578125" style="6" customWidth="1"/>
    <col min="13023" max="13023" width="7.42578125" style="6" customWidth="1"/>
    <col min="13024" max="13024" width="7.7109375" style="6" customWidth="1"/>
    <col min="13025" max="13025" width="10.85546875" style="6" customWidth="1"/>
    <col min="13026" max="13027" width="7.5703125" style="6" customWidth="1"/>
    <col min="13028" max="13028" width="8.28515625" style="6" customWidth="1"/>
    <col min="13029" max="13029" width="10.5703125" style="6" customWidth="1"/>
    <col min="13030" max="13031" width="9.140625" style="6" customWidth="1"/>
    <col min="13032" max="13032" width="10.5703125" style="6" customWidth="1"/>
    <col min="13033" max="13035" width="9.140625" style="6" customWidth="1"/>
    <col min="13036" max="13037" width="10.5703125" style="6" customWidth="1"/>
    <col min="13038" max="13039" width="9.28515625" style="6" customWidth="1"/>
    <col min="13040" max="13040" width="9.7109375" style="6" customWidth="1"/>
    <col min="13041" max="13043" width="9.28515625" style="6" customWidth="1"/>
    <col min="13044" max="13063" width="9.42578125" style="6" customWidth="1"/>
    <col min="13064" max="13064" width="11.28515625" style="6" customWidth="1"/>
    <col min="13065" max="13068" width="9.42578125" style="6" customWidth="1"/>
    <col min="13069" max="13072" width="9.140625" style="6" customWidth="1"/>
    <col min="13073" max="13079" width="10.28515625" style="6" customWidth="1"/>
    <col min="13080" max="13080" width="11" style="6" customWidth="1"/>
    <col min="13081" max="13084" width="15.28515625" style="6" customWidth="1"/>
    <col min="13085" max="13085" width="8.5703125" style="6" customWidth="1"/>
    <col min="13086" max="13086" width="8.85546875" style="6" customWidth="1"/>
    <col min="13087" max="13087" width="11.42578125" style="6" customWidth="1"/>
    <col min="13088" max="13088" width="9.140625" style="6" customWidth="1"/>
    <col min="13089" max="13089" width="9.42578125" style="6" customWidth="1"/>
    <col min="13090" max="13090" width="8.7109375" style="6" customWidth="1"/>
    <col min="13091" max="13095" width="10.85546875" style="6" customWidth="1"/>
    <col min="13096" max="13111" width="9.140625" style="6" customWidth="1"/>
    <col min="13112" max="13275" width="9.140625" style="6"/>
    <col min="13276" max="13276" width="6.28515625" style="6" customWidth="1"/>
    <col min="13277" max="13277" width="29.140625" style="6" customWidth="1"/>
    <col min="13278" max="13278" width="8.42578125" style="6" customWidth="1"/>
    <col min="13279" max="13279" width="7.42578125" style="6" customWidth="1"/>
    <col min="13280" max="13280" width="7.7109375" style="6" customWidth="1"/>
    <col min="13281" max="13281" width="10.85546875" style="6" customWidth="1"/>
    <col min="13282" max="13283" width="7.5703125" style="6" customWidth="1"/>
    <col min="13284" max="13284" width="8.28515625" style="6" customWidth="1"/>
    <col min="13285" max="13285" width="10.5703125" style="6" customWidth="1"/>
    <col min="13286" max="13287" width="9.140625" style="6" customWidth="1"/>
    <col min="13288" max="13288" width="10.5703125" style="6" customWidth="1"/>
    <col min="13289" max="13291" width="9.140625" style="6" customWidth="1"/>
    <col min="13292" max="13293" width="10.5703125" style="6" customWidth="1"/>
    <col min="13294" max="13295" width="9.28515625" style="6" customWidth="1"/>
    <col min="13296" max="13296" width="9.7109375" style="6" customWidth="1"/>
    <col min="13297" max="13299" width="9.28515625" style="6" customWidth="1"/>
    <col min="13300" max="13319" width="9.42578125" style="6" customWidth="1"/>
    <col min="13320" max="13320" width="11.28515625" style="6" customWidth="1"/>
    <col min="13321" max="13324" width="9.42578125" style="6" customWidth="1"/>
    <col min="13325" max="13328" width="9.140625" style="6" customWidth="1"/>
    <col min="13329" max="13335" width="10.28515625" style="6" customWidth="1"/>
    <col min="13336" max="13336" width="11" style="6" customWidth="1"/>
    <col min="13337" max="13340" width="15.28515625" style="6" customWidth="1"/>
    <col min="13341" max="13341" width="8.5703125" style="6" customWidth="1"/>
    <col min="13342" max="13342" width="8.85546875" style="6" customWidth="1"/>
    <col min="13343" max="13343" width="11.42578125" style="6" customWidth="1"/>
    <col min="13344" max="13344" width="9.140625" style="6" customWidth="1"/>
    <col min="13345" max="13345" width="9.42578125" style="6" customWidth="1"/>
    <col min="13346" max="13346" width="8.7109375" style="6" customWidth="1"/>
    <col min="13347" max="13351" width="10.85546875" style="6" customWidth="1"/>
    <col min="13352" max="13367" width="9.140625" style="6" customWidth="1"/>
    <col min="13368" max="13531" width="9.140625" style="6"/>
    <col min="13532" max="13532" width="6.28515625" style="6" customWidth="1"/>
    <col min="13533" max="13533" width="29.140625" style="6" customWidth="1"/>
    <col min="13534" max="13534" width="8.42578125" style="6" customWidth="1"/>
    <col min="13535" max="13535" width="7.42578125" style="6" customWidth="1"/>
    <col min="13536" max="13536" width="7.7109375" style="6" customWidth="1"/>
    <col min="13537" max="13537" width="10.85546875" style="6" customWidth="1"/>
    <col min="13538" max="13539" width="7.5703125" style="6" customWidth="1"/>
    <col min="13540" max="13540" width="8.28515625" style="6" customWidth="1"/>
    <col min="13541" max="13541" width="10.5703125" style="6" customWidth="1"/>
    <col min="13542" max="13543" width="9.140625" style="6" customWidth="1"/>
    <col min="13544" max="13544" width="10.5703125" style="6" customWidth="1"/>
    <col min="13545" max="13547" width="9.140625" style="6" customWidth="1"/>
    <col min="13548" max="13549" width="10.5703125" style="6" customWidth="1"/>
    <col min="13550" max="13551" width="9.28515625" style="6" customWidth="1"/>
    <col min="13552" max="13552" width="9.7109375" style="6" customWidth="1"/>
    <col min="13553" max="13555" width="9.28515625" style="6" customWidth="1"/>
    <col min="13556" max="13575" width="9.42578125" style="6" customWidth="1"/>
    <col min="13576" max="13576" width="11.28515625" style="6" customWidth="1"/>
    <col min="13577" max="13580" width="9.42578125" style="6" customWidth="1"/>
    <col min="13581" max="13584" width="9.140625" style="6" customWidth="1"/>
    <col min="13585" max="13591" width="10.28515625" style="6" customWidth="1"/>
    <col min="13592" max="13592" width="11" style="6" customWidth="1"/>
    <col min="13593" max="13596" width="15.28515625" style="6" customWidth="1"/>
    <col min="13597" max="13597" width="8.5703125" style="6" customWidth="1"/>
    <col min="13598" max="13598" width="8.85546875" style="6" customWidth="1"/>
    <col min="13599" max="13599" width="11.42578125" style="6" customWidth="1"/>
    <col min="13600" max="13600" width="9.140625" style="6" customWidth="1"/>
    <col min="13601" max="13601" width="9.42578125" style="6" customWidth="1"/>
    <col min="13602" max="13602" width="8.7109375" style="6" customWidth="1"/>
    <col min="13603" max="13607" width="10.85546875" style="6" customWidth="1"/>
    <col min="13608" max="13623" width="9.140625" style="6" customWidth="1"/>
    <col min="13624" max="13787" width="9.140625" style="6"/>
    <col min="13788" max="13788" width="6.28515625" style="6" customWidth="1"/>
    <col min="13789" max="13789" width="29.140625" style="6" customWidth="1"/>
    <col min="13790" max="13790" width="8.42578125" style="6" customWidth="1"/>
    <col min="13791" max="13791" width="7.42578125" style="6" customWidth="1"/>
    <col min="13792" max="13792" width="7.7109375" style="6" customWidth="1"/>
    <col min="13793" max="13793" width="10.85546875" style="6" customWidth="1"/>
    <col min="13794" max="13795" width="7.5703125" style="6" customWidth="1"/>
    <col min="13796" max="13796" width="8.28515625" style="6" customWidth="1"/>
    <col min="13797" max="13797" width="10.5703125" style="6" customWidth="1"/>
    <col min="13798" max="13799" width="9.140625" style="6" customWidth="1"/>
    <col min="13800" max="13800" width="10.5703125" style="6" customWidth="1"/>
    <col min="13801" max="13803" width="9.140625" style="6" customWidth="1"/>
    <col min="13804" max="13805" width="10.5703125" style="6" customWidth="1"/>
    <col min="13806" max="13807" width="9.28515625" style="6" customWidth="1"/>
    <col min="13808" max="13808" width="9.7109375" style="6" customWidth="1"/>
    <col min="13809" max="13811" width="9.28515625" style="6" customWidth="1"/>
    <col min="13812" max="13831" width="9.42578125" style="6" customWidth="1"/>
    <col min="13832" max="13832" width="11.28515625" style="6" customWidth="1"/>
    <col min="13833" max="13836" width="9.42578125" style="6" customWidth="1"/>
    <col min="13837" max="13840" width="9.140625" style="6" customWidth="1"/>
    <col min="13841" max="13847" width="10.28515625" style="6" customWidth="1"/>
    <col min="13848" max="13848" width="11" style="6" customWidth="1"/>
    <col min="13849" max="13852" width="15.28515625" style="6" customWidth="1"/>
    <col min="13853" max="13853" width="8.5703125" style="6" customWidth="1"/>
    <col min="13854" max="13854" width="8.85546875" style="6" customWidth="1"/>
    <col min="13855" max="13855" width="11.42578125" style="6" customWidth="1"/>
    <col min="13856" max="13856" width="9.140625" style="6" customWidth="1"/>
    <col min="13857" max="13857" width="9.42578125" style="6" customWidth="1"/>
    <col min="13858" max="13858" width="8.7109375" style="6" customWidth="1"/>
    <col min="13859" max="13863" width="10.85546875" style="6" customWidth="1"/>
    <col min="13864" max="13879" width="9.140625" style="6" customWidth="1"/>
    <col min="13880" max="14043" width="9.140625" style="6"/>
    <col min="14044" max="14044" width="6.28515625" style="6" customWidth="1"/>
    <col min="14045" max="14045" width="29.140625" style="6" customWidth="1"/>
    <col min="14046" max="14046" width="8.42578125" style="6" customWidth="1"/>
    <col min="14047" max="14047" width="7.42578125" style="6" customWidth="1"/>
    <col min="14048" max="14048" width="7.7109375" style="6" customWidth="1"/>
    <col min="14049" max="14049" width="10.85546875" style="6" customWidth="1"/>
    <col min="14050" max="14051" width="7.5703125" style="6" customWidth="1"/>
    <col min="14052" max="14052" width="8.28515625" style="6" customWidth="1"/>
    <col min="14053" max="14053" width="10.5703125" style="6" customWidth="1"/>
    <col min="14054" max="14055" width="9.140625" style="6" customWidth="1"/>
    <col min="14056" max="14056" width="10.5703125" style="6" customWidth="1"/>
    <col min="14057" max="14059" width="9.140625" style="6" customWidth="1"/>
    <col min="14060" max="14061" width="10.5703125" style="6" customWidth="1"/>
    <col min="14062" max="14063" width="9.28515625" style="6" customWidth="1"/>
    <col min="14064" max="14064" width="9.7109375" style="6" customWidth="1"/>
    <col min="14065" max="14067" width="9.28515625" style="6" customWidth="1"/>
    <col min="14068" max="14087" width="9.42578125" style="6" customWidth="1"/>
    <col min="14088" max="14088" width="11.28515625" style="6" customWidth="1"/>
    <col min="14089" max="14092" width="9.42578125" style="6" customWidth="1"/>
    <col min="14093" max="14096" width="9.140625" style="6" customWidth="1"/>
    <col min="14097" max="14103" width="10.28515625" style="6" customWidth="1"/>
    <col min="14104" max="14104" width="11" style="6" customWidth="1"/>
    <col min="14105" max="14108" width="15.28515625" style="6" customWidth="1"/>
    <col min="14109" max="14109" width="8.5703125" style="6" customWidth="1"/>
    <col min="14110" max="14110" width="8.85546875" style="6" customWidth="1"/>
    <col min="14111" max="14111" width="11.42578125" style="6" customWidth="1"/>
    <col min="14112" max="14112" width="9.140625" style="6" customWidth="1"/>
    <col min="14113" max="14113" width="9.42578125" style="6" customWidth="1"/>
    <col min="14114" max="14114" width="8.7109375" style="6" customWidth="1"/>
    <col min="14115" max="14119" width="10.85546875" style="6" customWidth="1"/>
    <col min="14120" max="14135" width="9.140625" style="6" customWidth="1"/>
    <col min="14136" max="14299" width="9.140625" style="6"/>
    <col min="14300" max="14300" width="6.28515625" style="6" customWidth="1"/>
    <col min="14301" max="14301" width="29.140625" style="6" customWidth="1"/>
    <col min="14302" max="14302" width="8.42578125" style="6" customWidth="1"/>
    <col min="14303" max="14303" width="7.42578125" style="6" customWidth="1"/>
    <col min="14304" max="14304" width="7.7109375" style="6" customWidth="1"/>
    <col min="14305" max="14305" width="10.85546875" style="6" customWidth="1"/>
    <col min="14306" max="14307" width="7.5703125" style="6" customWidth="1"/>
    <col min="14308" max="14308" width="8.28515625" style="6" customWidth="1"/>
    <col min="14309" max="14309" width="10.5703125" style="6" customWidth="1"/>
    <col min="14310" max="14311" width="9.140625" style="6" customWidth="1"/>
    <col min="14312" max="14312" width="10.5703125" style="6" customWidth="1"/>
    <col min="14313" max="14315" width="9.140625" style="6" customWidth="1"/>
    <col min="14316" max="14317" width="10.5703125" style="6" customWidth="1"/>
    <col min="14318" max="14319" width="9.28515625" style="6" customWidth="1"/>
    <col min="14320" max="14320" width="9.7109375" style="6" customWidth="1"/>
    <col min="14321" max="14323" width="9.28515625" style="6" customWidth="1"/>
    <col min="14324" max="14343" width="9.42578125" style="6" customWidth="1"/>
    <col min="14344" max="14344" width="11.28515625" style="6" customWidth="1"/>
    <col min="14345" max="14348" width="9.42578125" style="6" customWidth="1"/>
    <col min="14349" max="14352" width="9.140625" style="6" customWidth="1"/>
    <col min="14353" max="14359" width="10.28515625" style="6" customWidth="1"/>
    <col min="14360" max="14360" width="11" style="6" customWidth="1"/>
    <col min="14361" max="14364" width="15.28515625" style="6" customWidth="1"/>
    <col min="14365" max="14365" width="8.5703125" style="6" customWidth="1"/>
    <col min="14366" max="14366" width="8.85546875" style="6" customWidth="1"/>
    <col min="14367" max="14367" width="11.42578125" style="6" customWidth="1"/>
    <col min="14368" max="14368" width="9.140625" style="6" customWidth="1"/>
    <col min="14369" max="14369" width="9.42578125" style="6" customWidth="1"/>
    <col min="14370" max="14370" width="8.7109375" style="6" customWidth="1"/>
    <col min="14371" max="14375" width="10.85546875" style="6" customWidth="1"/>
    <col min="14376" max="14391" width="9.140625" style="6" customWidth="1"/>
    <col min="14392" max="14555" width="9.140625" style="6"/>
    <col min="14556" max="14556" width="6.28515625" style="6" customWidth="1"/>
    <col min="14557" max="14557" width="29.140625" style="6" customWidth="1"/>
    <col min="14558" max="14558" width="8.42578125" style="6" customWidth="1"/>
    <col min="14559" max="14559" width="7.42578125" style="6" customWidth="1"/>
    <col min="14560" max="14560" width="7.7109375" style="6" customWidth="1"/>
    <col min="14561" max="14561" width="10.85546875" style="6" customWidth="1"/>
    <col min="14562" max="14563" width="7.5703125" style="6" customWidth="1"/>
    <col min="14564" max="14564" width="8.28515625" style="6" customWidth="1"/>
    <col min="14565" max="14565" width="10.5703125" style="6" customWidth="1"/>
    <col min="14566" max="14567" width="9.140625" style="6" customWidth="1"/>
    <col min="14568" max="14568" width="10.5703125" style="6" customWidth="1"/>
    <col min="14569" max="14571" width="9.140625" style="6" customWidth="1"/>
    <col min="14572" max="14573" width="10.5703125" style="6" customWidth="1"/>
    <col min="14574" max="14575" width="9.28515625" style="6" customWidth="1"/>
    <col min="14576" max="14576" width="9.7109375" style="6" customWidth="1"/>
    <col min="14577" max="14579" width="9.28515625" style="6" customWidth="1"/>
    <col min="14580" max="14599" width="9.42578125" style="6" customWidth="1"/>
    <col min="14600" max="14600" width="11.28515625" style="6" customWidth="1"/>
    <col min="14601" max="14604" width="9.42578125" style="6" customWidth="1"/>
    <col min="14605" max="14608" width="9.140625" style="6" customWidth="1"/>
    <col min="14609" max="14615" width="10.28515625" style="6" customWidth="1"/>
    <col min="14616" max="14616" width="11" style="6" customWidth="1"/>
    <col min="14617" max="14620" width="15.28515625" style="6" customWidth="1"/>
    <col min="14621" max="14621" width="8.5703125" style="6" customWidth="1"/>
    <col min="14622" max="14622" width="8.85546875" style="6" customWidth="1"/>
    <col min="14623" max="14623" width="11.42578125" style="6" customWidth="1"/>
    <col min="14624" max="14624" width="9.140625" style="6" customWidth="1"/>
    <col min="14625" max="14625" width="9.42578125" style="6" customWidth="1"/>
    <col min="14626" max="14626" width="8.7109375" style="6" customWidth="1"/>
    <col min="14627" max="14631" width="10.85546875" style="6" customWidth="1"/>
    <col min="14632" max="14647" width="9.140625" style="6" customWidth="1"/>
    <col min="14648" max="14811" width="9.140625" style="6"/>
    <col min="14812" max="14812" width="6.28515625" style="6" customWidth="1"/>
    <col min="14813" max="14813" width="29.140625" style="6" customWidth="1"/>
    <col min="14814" max="14814" width="8.42578125" style="6" customWidth="1"/>
    <col min="14815" max="14815" width="7.42578125" style="6" customWidth="1"/>
    <col min="14816" max="14816" width="7.7109375" style="6" customWidth="1"/>
    <col min="14817" max="14817" width="10.85546875" style="6" customWidth="1"/>
    <col min="14818" max="14819" width="7.5703125" style="6" customWidth="1"/>
    <col min="14820" max="14820" width="8.28515625" style="6" customWidth="1"/>
    <col min="14821" max="14821" width="10.5703125" style="6" customWidth="1"/>
    <col min="14822" max="14823" width="9.140625" style="6" customWidth="1"/>
    <col min="14824" max="14824" width="10.5703125" style="6" customWidth="1"/>
    <col min="14825" max="14827" width="9.140625" style="6" customWidth="1"/>
    <col min="14828" max="14829" width="10.5703125" style="6" customWidth="1"/>
    <col min="14830" max="14831" width="9.28515625" style="6" customWidth="1"/>
    <col min="14832" max="14832" width="9.7109375" style="6" customWidth="1"/>
    <col min="14833" max="14835" width="9.28515625" style="6" customWidth="1"/>
    <col min="14836" max="14855" width="9.42578125" style="6" customWidth="1"/>
    <col min="14856" max="14856" width="11.28515625" style="6" customWidth="1"/>
    <col min="14857" max="14860" width="9.42578125" style="6" customWidth="1"/>
    <col min="14861" max="14864" width="9.140625" style="6" customWidth="1"/>
    <col min="14865" max="14871" width="10.28515625" style="6" customWidth="1"/>
    <col min="14872" max="14872" width="11" style="6" customWidth="1"/>
    <col min="14873" max="14876" width="15.28515625" style="6" customWidth="1"/>
    <col min="14877" max="14877" width="8.5703125" style="6" customWidth="1"/>
    <col min="14878" max="14878" width="8.85546875" style="6" customWidth="1"/>
    <col min="14879" max="14879" width="11.42578125" style="6" customWidth="1"/>
    <col min="14880" max="14880" width="9.140625" style="6" customWidth="1"/>
    <col min="14881" max="14881" width="9.42578125" style="6" customWidth="1"/>
    <col min="14882" max="14882" width="8.7109375" style="6" customWidth="1"/>
    <col min="14883" max="14887" width="10.85546875" style="6" customWidth="1"/>
    <col min="14888" max="14903" width="9.140625" style="6" customWidth="1"/>
    <col min="14904" max="15067" width="9.140625" style="6"/>
    <col min="15068" max="15068" width="6.28515625" style="6" customWidth="1"/>
    <col min="15069" max="15069" width="29.140625" style="6" customWidth="1"/>
    <col min="15070" max="15070" width="8.42578125" style="6" customWidth="1"/>
    <col min="15071" max="15071" width="7.42578125" style="6" customWidth="1"/>
    <col min="15072" max="15072" width="7.7109375" style="6" customWidth="1"/>
    <col min="15073" max="15073" width="10.85546875" style="6" customWidth="1"/>
    <col min="15074" max="15075" width="7.5703125" style="6" customWidth="1"/>
    <col min="15076" max="15076" width="8.28515625" style="6" customWidth="1"/>
    <col min="15077" max="15077" width="10.5703125" style="6" customWidth="1"/>
    <col min="15078" max="15079" width="9.140625" style="6" customWidth="1"/>
    <col min="15080" max="15080" width="10.5703125" style="6" customWidth="1"/>
    <col min="15081" max="15083" width="9.140625" style="6" customWidth="1"/>
    <col min="15084" max="15085" width="10.5703125" style="6" customWidth="1"/>
    <col min="15086" max="15087" width="9.28515625" style="6" customWidth="1"/>
    <col min="15088" max="15088" width="9.7109375" style="6" customWidth="1"/>
    <col min="15089" max="15091" width="9.28515625" style="6" customWidth="1"/>
    <col min="15092" max="15111" width="9.42578125" style="6" customWidth="1"/>
    <col min="15112" max="15112" width="11.28515625" style="6" customWidth="1"/>
    <col min="15113" max="15116" width="9.42578125" style="6" customWidth="1"/>
    <col min="15117" max="15120" width="9.140625" style="6" customWidth="1"/>
    <col min="15121" max="15127" width="10.28515625" style="6" customWidth="1"/>
    <col min="15128" max="15128" width="11" style="6" customWidth="1"/>
    <col min="15129" max="15132" width="15.28515625" style="6" customWidth="1"/>
    <col min="15133" max="15133" width="8.5703125" style="6" customWidth="1"/>
    <col min="15134" max="15134" width="8.85546875" style="6" customWidth="1"/>
    <col min="15135" max="15135" width="11.42578125" style="6" customWidth="1"/>
    <col min="15136" max="15136" width="9.140625" style="6" customWidth="1"/>
    <col min="15137" max="15137" width="9.42578125" style="6" customWidth="1"/>
    <col min="15138" max="15138" width="8.7109375" style="6" customWidth="1"/>
    <col min="15139" max="15143" width="10.85546875" style="6" customWidth="1"/>
    <col min="15144" max="15159" width="9.140625" style="6" customWidth="1"/>
    <col min="15160" max="15323" width="9.140625" style="6"/>
    <col min="15324" max="15324" width="6.28515625" style="6" customWidth="1"/>
    <col min="15325" max="15325" width="29.140625" style="6" customWidth="1"/>
    <col min="15326" max="15326" width="8.42578125" style="6" customWidth="1"/>
    <col min="15327" max="15327" width="7.42578125" style="6" customWidth="1"/>
    <col min="15328" max="15328" width="7.7109375" style="6" customWidth="1"/>
    <col min="15329" max="15329" width="10.85546875" style="6" customWidth="1"/>
    <col min="15330" max="15331" width="7.5703125" style="6" customWidth="1"/>
    <col min="15332" max="15332" width="8.28515625" style="6" customWidth="1"/>
    <col min="15333" max="15333" width="10.5703125" style="6" customWidth="1"/>
    <col min="15334" max="15335" width="9.140625" style="6" customWidth="1"/>
    <col min="15336" max="15336" width="10.5703125" style="6" customWidth="1"/>
    <col min="15337" max="15339" width="9.140625" style="6" customWidth="1"/>
    <col min="15340" max="15341" width="10.5703125" style="6" customWidth="1"/>
    <col min="15342" max="15343" width="9.28515625" style="6" customWidth="1"/>
    <col min="15344" max="15344" width="9.7109375" style="6" customWidth="1"/>
    <col min="15345" max="15347" width="9.28515625" style="6" customWidth="1"/>
    <col min="15348" max="15367" width="9.42578125" style="6" customWidth="1"/>
    <col min="15368" max="15368" width="11.28515625" style="6" customWidth="1"/>
    <col min="15369" max="15372" width="9.42578125" style="6" customWidth="1"/>
    <col min="15373" max="15376" width="9.140625" style="6" customWidth="1"/>
    <col min="15377" max="15383" width="10.28515625" style="6" customWidth="1"/>
    <col min="15384" max="15384" width="11" style="6" customWidth="1"/>
    <col min="15385" max="15388" width="15.28515625" style="6" customWidth="1"/>
    <col min="15389" max="15389" width="8.5703125" style="6" customWidth="1"/>
    <col min="15390" max="15390" width="8.85546875" style="6" customWidth="1"/>
    <col min="15391" max="15391" width="11.42578125" style="6" customWidth="1"/>
    <col min="15392" max="15392" width="9.140625" style="6" customWidth="1"/>
    <col min="15393" max="15393" width="9.42578125" style="6" customWidth="1"/>
    <col min="15394" max="15394" width="8.7109375" style="6" customWidth="1"/>
    <col min="15395" max="15399" width="10.85546875" style="6" customWidth="1"/>
    <col min="15400" max="15415" width="9.140625" style="6" customWidth="1"/>
    <col min="15416" max="15579" width="9.140625" style="6"/>
    <col min="15580" max="15580" width="6.28515625" style="6" customWidth="1"/>
    <col min="15581" max="15581" width="29.140625" style="6" customWidth="1"/>
    <col min="15582" max="15582" width="8.42578125" style="6" customWidth="1"/>
    <col min="15583" max="15583" width="7.42578125" style="6" customWidth="1"/>
    <col min="15584" max="15584" width="7.7109375" style="6" customWidth="1"/>
    <col min="15585" max="15585" width="10.85546875" style="6" customWidth="1"/>
    <col min="15586" max="15587" width="7.5703125" style="6" customWidth="1"/>
    <col min="15588" max="15588" width="8.28515625" style="6" customWidth="1"/>
    <col min="15589" max="15589" width="10.5703125" style="6" customWidth="1"/>
    <col min="15590" max="15591" width="9.140625" style="6" customWidth="1"/>
    <col min="15592" max="15592" width="10.5703125" style="6" customWidth="1"/>
    <col min="15593" max="15595" width="9.140625" style="6" customWidth="1"/>
    <col min="15596" max="15597" width="10.5703125" style="6" customWidth="1"/>
    <col min="15598" max="15599" width="9.28515625" style="6" customWidth="1"/>
    <col min="15600" max="15600" width="9.7109375" style="6" customWidth="1"/>
    <col min="15601" max="15603" width="9.28515625" style="6" customWidth="1"/>
    <col min="15604" max="15623" width="9.42578125" style="6" customWidth="1"/>
    <col min="15624" max="15624" width="11.28515625" style="6" customWidth="1"/>
    <col min="15625" max="15628" width="9.42578125" style="6" customWidth="1"/>
    <col min="15629" max="15632" width="9.140625" style="6" customWidth="1"/>
    <col min="15633" max="15639" width="10.28515625" style="6" customWidth="1"/>
    <col min="15640" max="15640" width="11" style="6" customWidth="1"/>
    <col min="15641" max="15644" width="15.28515625" style="6" customWidth="1"/>
    <col min="15645" max="15645" width="8.5703125" style="6" customWidth="1"/>
    <col min="15646" max="15646" width="8.85546875" style="6" customWidth="1"/>
    <col min="15647" max="15647" width="11.42578125" style="6" customWidth="1"/>
    <col min="15648" max="15648" width="9.140625" style="6" customWidth="1"/>
    <col min="15649" max="15649" width="9.42578125" style="6" customWidth="1"/>
    <col min="15650" max="15650" width="8.7109375" style="6" customWidth="1"/>
    <col min="15651" max="15655" width="10.85546875" style="6" customWidth="1"/>
    <col min="15656" max="15671" width="9.140625" style="6" customWidth="1"/>
    <col min="15672" max="15835" width="9.140625" style="6"/>
    <col min="15836" max="15836" width="6.28515625" style="6" customWidth="1"/>
    <col min="15837" max="15837" width="29.140625" style="6" customWidth="1"/>
    <col min="15838" max="15838" width="8.42578125" style="6" customWidth="1"/>
    <col min="15839" max="15839" width="7.42578125" style="6" customWidth="1"/>
    <col min="15840" max="15840" width="7.7109375" style="6" customWidth="1"/>
    <col min="15841" max="15841" width="10.85546875" style="6" customWidth="1"/>
    <col min="15842" max="15843" width="7.5703125" style="6" customWidth="1"/>
    <col min="15844" max="15844" width="8.28515625" style="6" customWidth="1"/>
    <col min="15845" max="15845" width="10.5703125" style="6" customWidth="1"/>
    <col min="15846" max="15847" width="9.140625" style="6" customWidth="1"/>
    <col min="15848" max="15848" width="10.5703125" style="6" customWidth="1"/>
    <col min="15849" max="15851" width="9.140625" style="6" customWidth="1"/>
    <col min="15852" max="15853" width="10.5703125" style="6" customWidth="1"/>
    <col min="15854" max="15855" width="9.28515625" style="6" customWidth="1"/>
    <col min="15856" max="15856" width="9.7109375" style="6" customWidth="1"/>
    <col min="15857" max="15859" width="9.28515625" style="6" customWidth="1"/>
    <col min="15860" max="15879" width="9.42578125" style="6" customWidth="1"/>
    <col min="15880" max="15880" width="11.28515625" style="6" customWidth="1"/>
    <col min="15881" max="15884" width="9.42578125" style="6" customWidth="1"/>
    <col min="15885" max="15888" width="9.140625" style="6" customWidth="1"/>
    <col min="15889" max="15895" width="10.28515625" style="6" customWidth="1"/>
    <col min="15896" max="15896" width="11" style="6" customWidth="1"/>
    <col min="15897" max="15900" width="15.28515625" style="6" customWidth="1"/>
    <col min="15901" max="15901" width="8.5703125" style="6" customWidth="1"/>
    <col min="15902" max="15902" width="8.85546875" style="6" customWidth="1"/>
    <col min="15903" max="15903" width="11.42578125" style="6" customWidth="1"/>
    <col min="15904" max="15904" width="9.140625" style="6" customWidth="1"/>
    <col min="15905" max="15905" width="9.42578125" style="6" customWidth="1"/>
    <col min="15906" max="15906" width="8.7109375" style="6" customWidth="1"/>
    <col min="15907" max="15911" width="10.85546875" style="6" customWidth="1"/>
    <col min="15912" max="15927" width="9.140625" style="6" customWidth="1"/>
    <col min="15928" max="16091" width="9.140625" style="6"/>
    <col min="16092" max="16092" width="6.28515625" style="6" customWidth="1"/>
    <col min="16093" max="16093" width="29.140625" style="6" customWidth="1"/>
    <col min="16094" max="16094" width="8.42578125" style="6" customWidth="1"/>
    <col min="16095" max="16095" width="7.42578125" style="6" customWidth="1"/>
    <col min="16096" max="16096" width="7.7109375" style="6" customWidth="1"/>
    <col min="16097" max="16097" width="10.85546875" style="6" customWidth="1"/>
    <col min="16098" max="16099" width="7.5703125" style="6" customWidth="1"/>
    <col min="16100" max="16100" width="8.28515625" style="6" customWidth="1"/>
    <col min="16101" max="16101" width="10.5703125" style="6" customWidth="1"/>
    <col min="16102" max="16103" width="9.140625" style="6" customWidth="1"/>
    <col min="16104" max="16104" width="10.5703125" style="6" customWidth="1"/>
    <col min="16105" max="16107" width="9.140625" style="6" customWidth="1"/>
    <col min="16108" max="16109" width="10.5703125" style="6" customWidth="1"/>
    <col min="16110" max="16111" width="9.28515625" style="6" customWidth="1"/>
    <col min="16112" max="16112" width="9.7109375" style="6" customWidth="1"/>
    <col min="16113" max="16115" width="9.28515625" style="6" customWidth="1"/>
    <col min="16116" max="16135" width="9.42578125" style="6" customWidth="1"/>
    <col min="16136" max="16136" width="11.28515625" style="6" customWidth="1"/>
    <col min="16137" max="16140" width="9.42578125" style="6" customWidth="1"/>
    <col min="16141" max="16144" width="9.140625" style="6" customWidth="1"/>
    <col min="16145" max="16151" width="10.28515625" style="6" customWidth="1"/>
    <col min="16152" max="16152" width="11" style="6" customWidth="1"/>
    <col min="16153" max="16156" width="15.28515625" style="6" customWidth="1"/>
    <col min="16157" max="16157" width="8.5703125" style="6" customWidth="1"/>
    <col min="16158" max="16158" width="8.85546875" style="6" customWidth="1"/>
    <col min="16159" max="16159" width="11.42578125" style="6" customWidth="1"/>
    <col min="16160" max="16160" width="9.140625" style="6" customWidth="1"/>
    <col min="16161" max="16161" width="9.42578125" style="6" customWidth="1"/>
    <col min="16162" max="16162" width="8.7109375" style="6" customWidth="1"/>
    <col min="16163" max="16167" width="10.85546875" style="6" customWidth="1"/>
    <col min="16168" max="16183" width="9.140625" style="6" customWidth="1"/>
    <col min="16184" max="16384" width="9.140625" style="6"/>
  </cols>
  <sheetData>
    <row r="1" spans="1:81" ht="15.75">
      <c r="A1" s="18"/>
      <c r="B1" s="18"/>
    </row>
    <row r="2" spans="1:81" ht="15.75">
      <c r="A2" s="120" t="s">
        <v>78</v>
      </c>
      <c r="B2" s="121"/>
      <c r="C2" s="121"/>
      <c r="D2" s="121"/>
      <c r="E2" s="121"/>
      <c r="F2" s="121"/>
      <c r="G2" s="121"/>
      <c r="H2" s="121"/>
      <c r="I2" s="122"/>
      <c r="J2" s="2"/>
    </row>
    <row r="3" spans="1:81" ht="15.75">
      <c r="A3" s="2"/>
      <c r="B3" s="2"/>
    </row>
    <row r="4" spans="1:81" ht="15.75">
      <c r="A4" s="123" t="s">
        <v>0</v>
      </c>
      <c r="B4" s="123" t="s">
        <v>1</v>
      </c>
      <c r="C4" s="126" t="s">
        <v>4</v>
      </c>
      <c r="D4" s="127"/>
      <c r="E4" s="127"/>
      <c r="F4" s="127"/>
      <c r="G4" s="127"/>
      <c r="H4" s="127"/>
      <c r="I4" s="128"/>
      <c r="J4" s="3"/>
      <c r="K4" s="115" t="s">
        <v>80</v>
      </c>
      <c r="L4" s="115"/>
      <c r="M4" s="115"/>
      <c r="N4" s="115"/>
      <c r="O4" s="115"/>
      <c r="P4" s="115"/>
      <c r="Q4" s="115"/>
      <c r="S4" s="115" t="s">
        <v>83</v>
      </c>
      <c r="T4" s="115"/>
      <c r="U4" s="115"/>
      <c r="V4" s="115"/>
      <c r="W4" s="115"/>
      <c r="X4" s="115"/>
      <c r="Y4" s="115"/>
      <c r="Z4" s="38"/>
      <c r="AA4" s="115" t="s">
        <v>89</v>
      </c>
      <c r="AB4" s="115"/>
      <c r="AC4" s="115"/>
      <c r="AD4" s="115"/>
      <c r="AE4" s="115"/>
      <c r="AF4" s="115"/>
      <c r="AG4" s="115"/>
      <c r="AH4" s="43"/>
      <c r="AI4" s="115" t="s">
        <v>93</v>
      </c>
      <c r="AJ4" s="115"/>
      <c r="AK4" s="115"/>
      <c r="AL4" s="115"/>
      <c r="AM4" s="115"/>
      <c r="AN4" s="115"/>
      <c r="AO4" s="115"/>
      <c r="AP4" s="50"/>
      <c r="AQ4" s="115" t="s">
        <v>97</v>
      </c>
      <c r="AR4" s="115"/>
      <c r="AS4" s="115"/>
      <c r="AT4" s="115"/>
      <c r="AU4" s="115"/>
      <c r="AV4" s="115"/>
      <c r="AW4" s="115"/>
      <c r="AX4" s="50"/>
      <c r="AY4" s="115" t="s">
        <v>100</v>
      </c>
      <c r="AZ4" s="115"/>
      <c r="BA4" s="115"/>
      <c r="BB4" s="115"/>
      <c r="BC4" s="115"/>
      <c r="BD4" s="115"/>
      <c r="BE4" s="115"/>
      <c r="BF4" s="60"/>
      <c r="BG4" s="115" t="s">
        <v>101</v>
      </c>
      <c r="BH4" s="115"/>
      <c r="BI4" s="115"/>
      <c r="BJ4" s="115"/>
      <c r="BK4" s="115"/>
      <c r="BL4" s="115"/>
      <c r="BM4" s="115"/>
      <c r="BN4" s="59"/>
      <c r="BO4" s="115" t="s">
        <v>81</v>
      </c>
      <c r="BP4" s="115"/>
      <c r="BQ4" s="115"/>
      <c r="BR4" s="115"/>
      <c r="BS4" s="115"/>
      <c r="BT4" s="115"/>
      <c r="BU4" s="115"/>
      <c r="BW4" s="115" t="s">
        <v>82</v>
      </c>
      <c r="BX4" s="115"/>
      <c r="BY4" s="115"/>
      <c r="BZ4" s="115"/>
      <c r="CA4" s="115"/>
      <c r="CB4" s="115"/>
      <c r="CC4" s="115"/>
    </row>
    <row r="5" spans="1:81" ht="15.75">
      <c r="A5" s="124"/>
      <c r="B5" s="124"/>
      <c r="C5" s="120" t="s">
        <v>7</v>
      </c>
      <c r="D5" s="122"/>
      <c r="E5" s="2" t="s">
        <v>8</v>
      </c>
      <c r="F5" s="120" t="s">
        <v>9</v>
      </c>
      <c r="G5" s="121"/>
      <c r="H5" s="122"/>
      <c r="I5" s="118" t="s">
        <v>114</v>
      </c>
      <c r="J5" s="5"/>
      <c r="K5" s="116" t="s">
        <v>7</v>
      </c>
      <c r="L5" s="116"/>
      <c r="M5" s="4" t="s">
        <v>8</v>
      </c>
      <c r="N5" s="116" t="s">
        <v>9</v>
      </c>
      <c r="O5" s="116"/>
      <c r="P5" s="116"/>
      <c r="Q5" s="118" t="s">
        <v>114</v>
      </c>
      <c r="S5" s="116" t="s">
        <v>7</v>
      </c>
      <c r="T5" s="116"/>
      <c r="U5" s="29" t="s">
        <v>8</v>
      </c>
      <c r="V5" s="116" t="s">
        <v>9</v>
      </c>
      <c r="W5" s="116"/>
      <c r="X5" s="116"/>
      <c r="Y5" s="118" t="s">
        <v>114</v>
      </c>
      <c r="Z5" s="40"/>
      <c r="AA5" s="116" t="s">
        <v>7</v>
      </c>
      <c r="AB5" s="116"/>
      <c r="AC5" s="39" t="s">
        <v>8</v>
      </c>
      <c r="AD5" s="116" t="s">
        <v>9</v>
      </c>
      <c r="AE5" s="116"/>
      <c r="AF5" s="116"/>
      <c r="AG5" s="118" t="s">
        <v>114</v>
      </c>
      <c r="AH5" s="41"/>
      <c r="AI5" s="116" t="s">
        <v>7</v>
      </c>
      <c r="AJ5" s="116"/>
      <c r="AK5" s="42" t="s">
        <v>8</v>
      </c>
      <c r="AL5" s="116" t="s">
        <v>9</v>
      </c>
      <c r="AM5" s="116"/>
      <c r="AN5" s="116"/>
      <c r="AO5" s="118" t="s">
        <v>114</v>
      </c>
      <c r="AP5" s="48"/>
      <c r="AQ5" s="116" t="s">
        <v>7</v>
      </c>
      <c r="AR5" s="116"/>
      <c r="AS5" s="49" t="s">
        <v>8</v>
      </c>
      <c r="AT5" s="116" t="s">
        <v>9</v>
      </c>
      <c r="AU5" s="116"/>
      <c r="AV5" s="116"/>
      <c r="AW5" s="118" t="s">
        <v>114</v>
      </c>
      <c r="AX5" s="48"/>
      <c r="AY5" s="116" t="s">
        <v>7</v>
      </c>
      <c r="AZ5" s="116"/>
      <c r="BA5" s="58" t="s">
        <v>8</v>
      </c>
      <c r="BB5" s="116" t="s">
        <v>9</v>
      </c>
      <c r="BC5" s="116"/>
      <c r="BD5" s="116"/>
      <c r="BE5" s="118" t="s">
        <v>114</v>
      </c>
      <c r="BF5" s="62"/>
      <c r="BG5" s="116" t="s">
        <v>7</v>
      </c>
      <c r="BH5" s="116"/>
      <c r="BI5" s="61" t="s">
        <v>8</v>
      </c>
      <c r="BJ5" s="116" t="s">
        <v>9</v>
      </c>
      <c r="BK5" s="116"/>
      <c r="BL5" s="116"/>
      <c r="BM5" s="118" t="s">
        <v>114</v>
      </c>
      <c r="BN5" s="57"/>
      <c r="BO5" s="116" t="s">
        <v>7</v>
      </c>
      <c r="BP5" s="116"/>
      <c r="BQ5" s="4" t="s">
        <v>8</v>
      </c>
      <c r="BR5" s="116" t="s">
        <v>9</v>
      </c>
      <c r="BS5" s="116"/>
      <c r="BT5" s="116"/>
      <c r="BU5" s="118" t="s">
        <v>114</v>
      </c>
      <c r="BW5" s="116" t="s">
        <v>7</v>
      </c>
      <c r="BX5" s="116"/>
      <c r="BY5" s="4" t="s">
        <v>8</v>
      </c>
      <c r="BZ5" s="116" t="s">
        <v>9</v>
      </c>
      <c r="CA5" s="116"/>
      <c r="CB5" s="116"/>
      <c r="CC5" s="117" t="s">
        <v>5</v>
      </c>
    </row>
    <row r="6" spans="1:81" ht="15.75">
      <c r="A6" s="125"/>
      <c r="B6" s="125"/>
      <c r="C6" s="2" t="s">
        <v>10</v>
      </c>
      <c r="D6" s="2" t="s">
        <v>11</v>
      </c>
      <c r="E6" s="2" t="s">
        <v>12</v>
      </c>
      <c r="F6" s="2" t="s">
        <v>13</v>
      </c>
      <c r="G6" s="2" t="s">
        <v>14</v>
      </c>
      <c r="H6" s="2" t="s">
        <v>15</v>
      </c>
      <c r="I6" s="119"/>
      <c r="J6" s="5"/>
      <c r="K6" s="4" t="s">
        <v>10</v>
      </c>
      <c r="L6" s="4" t="s">
        <v>11</v>
      </c>
      <c r="M6" s="4" t="s">
        <v>12</v>
      </c>
      <c r="N6" s="4" t="s">
        <v>13</v>
      </c>
      <c r="O6" s="4" t="s">
        <v>14</v>
      </c>
      <c r="P6" s="4" t="s">
        <v>15</v>
      </c>
      <c r="Q6" s="119"/>
      <c r="S6" s="29" t="s">
        <v>10</v>
      </c>
      <c r="T6" s="29" t="s">
        <v>11</v>
      </c>
      <c r="U6" s="29" t="s">
        <v>12</v>
      </c>
      <c r="V6" s="29" t="s">
        <v>13</v>
      </c>
      <c r="W6" s="29" t="s">
        <v>14</v>
      </c>
      <c r="X6" s="29" t="s">
        <v>15</v>
      </c>
      <c r="Y6" s="119"/>
      <c r="Z6" s="40"/>
      <c r="AA6" s="39" t="s">
        <v>10</v>
      </c>
      <c r="AB6" s="39" t="s">
        <v>11</v>
      </c>
      <c r="AC6" s="39" t="s">
        <v>12</v>
      </c>
      <c r="AD6" s="39" t="s">
        <v>13</v>
      </c>
      <c r="AE6" s="39" t="s">
        <v>14</v>
      </c>
      <c r="AF6" s="39" t="s">
        <v>15</v>
      </c>
      <c r="AG6" s="119"/>
      <c r="AH6" s="41"/>
      <c r="AI6" s="42" t="s">
        <v>10</v>
      </c>
      <c r="AJ6" s="42" t="s">
        <v>11</v>
      </c>
      <c r="AK6" s="42" t="s">
        <v>12</v>
      </c>
      <c r="AL6" s="42" t="s">
        <v>13</v>
      </c>
      <c r="AM6" s="42" t="s">
        <v>14</v>
      </c>
      <c r="AN6" s="42" t="s">
        <v>15</v>
      </c>
      <c r="AO6" s="119"/>
      <c r="AP6" s="48"/>
      <c r="AQ6" s="49" t="s">
        <v>10</v>
      </c>
      <c r="AR6" s="49" t="s">
        <v>11</v>
      </c>
      <c r="AS6" s="49" t="s">
        <v>12</v>
      </c>
      <c r="AT6" s="49" t="s">
        <v>13</v>
      </c>
      <c r="AU6" s="49" t="s">
        <v>14</v>
      </c>
      <c r="AV6" s="49" t="s">
        <v>15</v>
      </c>
      <c r="AW6" s="119"/>
      <c r="AX6" s="48"/>
      <c r="AY6" s="58" t="s">
        <v>10</v>
      </c>
      <c r="AZ6" s="58" t="s">
        <v>11</v>
      </c>
      <c r="BA6" s="58" t="s">
        <v>12</v>
      </c>
      <c r="BB6" s="58" t="s">
        <v>13</v>
      </c>
      <c r="BC6" s="58" t="s">
        <v>14</v>
      </c>
      <c r="BD6" s="58" t="s">
        <v>15</v>
      </c>
      <c r="BE6" s="119"/>
      <c r="BF6" s="62"/>
      <c r="BG6" s="61" t="s">
        <v>10</v>
      </c>
      <c r="BH6" s="61" t="s">
        <v>11</v>
      </c>
      <c r="BI6" s="61" t="s">
        <v>12</v>
      </c>
      <c r="BJ6" s="61" t="s">
        <v>13</v>
      </c>
      <c r="BK6" s="61" t="s">
        <v>14</v>
      </c>
      <c r="BL6" s="61" t="s">
        <v>15</v>
      </c>
      <c r="BM6" s="119"/>
      <c r="BN6" s="57"/>
      <c r="BO6" s="4" t="s">
        <v>10</v>
      </c>
      <c r="BP6" s="4" t="s">
        <v>11</v>
      </c>
      <c r="BQ6" s="4" t="s">
        <v>12</v>
      </c>
      <c r="BR6" s="4" t="s">
        <v>13</v>
      </c>
      <c r="BS6" s="4" t="s">
        <v>14</v>
      </c>
      <c r="BT6" s="4" t="s">
        <v>15</v>
      </c>
      <c r="BU6" s="119"/>
      <c r="BW6" s="4" t="s">
        <v>10</v>
      </c>
      <c r="BX6" s="4" t="s">
        <v>11</v>
      </c>
      <c r="BY6" s="4" t="s">
        <v>12</v>
      </c>
      <c r="BZ6" s="4" t="s">
        <v>13</v>
      </c>
      <c r="CA6" s="4" t="s">
        <v>14</v>
      </c>
      <c r="CB6" s="4" t="s">
        <v>15</v>
      </c>
      <c r="CC6" s="117"/>
    </row>
    <row r="7" spans="1:81" ht="15.75">
      <c r="A7" s="133" t="s">
        <v>16</v>
      </c>
      <c r="B7" s="134"/>
      <c r="Q7" s="100"/>
      <c r="BU7" s="100"/>
      <c r="CC7" s="1"/>
    </row>
    <row r="8" spans="1:81" ht="15.75">
      <c r="A8" s="7">
        <v>1</v>
      </c>
      <c r="B8" s="8" t="s">
        <v>17</v>
      </c>
      <c r="C8" s="12">
        <v>0</v>
      </c>
      <c r="D8" s="12">
        <v>0</v>
      </c>
      <c r="E8" s="12">
        <v>3</v>
      </c>
      <c r="F8" s="12">
        <v>0</v>
      </c>
      <c r="G8" s="12">
        <v>0</v>
      </c>
      <c r="H8" s="12">
        <v>0</v>
      </c>
      <c r="I8" s="101">
        <f t="shared" ref="I8:I51" si="0">SUM(C8:H8)</f>
        <v>3</v>
      </c>
      <c r="J8" s="13"/>
      <c r="K8" s="12">
        <v>0</v>
      </c>
      <c r="L8" s="12">
        <v>0</v>
      </c>
      <c r="M8" s="12">
        <v>9</v>
      </c>
      <c r="N8" s="12">
        <v>0.8</v>
      </c>
      <c r="O8" s="12">
        <v>0.8</v>
      </c>
      <c r="P8" s="12">
        <v>0</v>
      </c>
      <c r="Q8" s="101">
        <f t="shared" ref="Q8:Q13" si="1">SUM(K8:P8)</f>
        <v>10.600000000000001</v>
      </c>
      <c r="S8" s="14">
        <v>0</v>
      </c>
      <c r="T8" s="14">
        <v>0</v>
      </c>
      <c r="U8" s="12">
        <v>3</v>
      </c>
      <c r="V8" s="14">
        <v>0</v>
      </c>
      <c r="W8" s="14">
        <v>0.5</v>
      </c>
      <c r="X8" s="14">
        <v>0</v>
      </c>
      <c r="Y8" s="107">
        <f>S8+T8+U8+V8+W8+X8</f>
        <v>3.5</v>
      </c>
      <c r="Z8" s="14"/>
      <c r="AA8" s="14">
        <v>0</v>
      </c>
      <c r="AB8" s="14">
        <v>0</v>
      </c>
      <c r="AC8" s="14">
        <v>15</v>
      </c>
      <c r="AD8" s="14">
        <v>0.25</v>
      </c>
      <c r="AE8" s="14">
        <v>0.65</v>
      </c>
      <c r="AF8" s="14">
        <v>0</v>
      </c>
      <c r="AG8" s="104">
        <f>AA8+AB8+AC8+AD8+AF8+AE8</f>
        <v>15.9</v>
      </c>
      <c r="AH8" s="32"/>
      <c r="AI8" s="14">
        <v>0</v>
      </c>
      <c r="AJ8" s="14">
        <v>0</v>
      </c>
      <c r="AK8" s="14">
        <v>9</v>
      </c>
      <c r="AL8" s="14">
        <v>0</v>
      </c>
      <c r="AM8" s="14">
        <v>0</v>
      </c>
      <c r="AN8" s="14">
        <v>0</v>
      </c>
      <c r="AO8" s="104">
        <f>AI8+AJ8+AK8+AL8+AN8+AM8</f>
        <v>9</v>
      </c>
      <c r="AP8" s="32"/>
      <c r="AQ8" s="14">
        <v>0</v>
      </c>
      <c r="AR8" s="14">
        <v>0</v>
      </c>
      <c r="AS8" s="14">
        <v>0</v>
      </c>
      <c r="AT8" s="14">
        <v>0</v>
      </c>
      <c r="AU8" s="14">
        <v>0</v>
      </c>
      <c r="AV8" s="14">
        <v>0</v>
      </c>
      <c r="AW8" s="104">
        <f>AQ8+AR8+AS8+AT8+AV8+AU8</f>
        <v>0</v>
      </c>
      <c r="AX8" s="32"/>
      <c r="AY8" s="14">
        <v>0</v>
      </c>
      <c r="AZ8" s="14">
        <v>0</v>
      </c>
      <c r="BA8" s="14">
        <v>0</v>
      </c>
      <c r="BB8" s="14">
        <v>0</v>
      </c>
      <c r="BC8" s="14">
        <v>0</v>
      </c>
      <c r="BD8" s="14">
        <v>0</v>
      </c>
      <c r="BE8" s="104">
        <f>AY8+AZ8+BA8+BB8+BC8+BD8</f>
        <v>0</v>
      </c>
      <c r="BF8" s="32"/>
      <c r="BG8" s="14">
        <v>0</v>
      </c>
      <c r="BH8" s="14">
        <v>0</v>
      </c>
      <c r="BI8" s="14">
        <v>0</v>
      </c>
      <c r="BJ8" s="14">
        <v>0</v>
      </c>
      <c r="BK8" s="14">
        <v>0.5</v>
      </c>
      <c r="BL8" s="14">
        <v>0</v>
      </c>
      <c r="BM8" s="104">
        <f>BG8+BH8+BI8+BJ8+BK8+BL8</f>
        <v>0.5</v>
      </c>
      <c r="BN8" s="32"/>
      <c r="BO8" s="12">
        <f t="shared" ref="BO8:BO52" si="2">C8+K8+S8+AA8+AI8+AQ8+AY8+BG8</f>
        <v>0</v>
      </c>
      <c r="BP8" s="12">
        <f t="shared" ref="BP8:BP52" si="3">D8+L8+T8+AB8+AJ8+AR8+AZ8+BH8</f>
        <v>0</v>
      </c>
      <c r="BQ8" s="12">
        <f t="shared" ref="BQ8:BQ52" si="4">E8+M8+U8+AC8+AK8+AS8+BA8+BI8</f>
        <v>39</v>
      </c>
      <c r="BR8" s="12">
        <f t="shared" ref="BR8:BR52" si="5">F8+N8+V8+AD8+AL8+AT8+BB8+BJ8</f>
        <v>1.05</v>
      </c>
      <c r="BS8" s="12">
        <f t="shared" ref="BS8:BS52" si="6">G8+O8+W8+AE8+AM8+AU8+BC8+BK8</f>
        <v>2.4500000000000002</v>
      </c>
      <c r="BT8" s="12">
        <f t="shared" ref="BT8:BT52" si="7">H8+P8+X8+AF8+AN8+AV8+BD8+BL8</f>
        <v>0</v>
      </c>
      <c r="BU8" s="101">
        <f>SUM(BO8:BT8)</f>
        <v>42.5</v>
      </c>
      <c r="BW8" s="12" t="e">
        <f>#REF!-BO8</f>
        <v>#REF!</v>
      </c>
      <c r="BX8" s="12" t="e">
        <f>#REF!-BP8</f>
        <v>#REF!</v>
      </c>
      <c r="BY8" s="12" t="e">
        <f>#REF!-BQ8</f>
        <v>#REF!</v>
      </c>
      <c r="BZ8" s="12" t="e">
        <f>#REF!-BR8</f>
        <v>#REF!</v>
      </c>
      <c r="CA8" s="12" t="e">
        <f>#REF!-BS8</f>
        <v>#REF!</v>
      </c>
      <c r="CB8" s="12" t="e">
        <f>#REF!-BT8</f>
        <v>#REF!</v>
      </c>
      <c r="CC8" s="13" t="e">
        <f>SUM(BW8:CB8)</f>
        <v>#REF!</v>
      </c>
    </row>
    <row r="9" spans="1:81" ht="15.75">
      <c r="A9" s="7">
        <v>2</v>
      </c>
      <c r="B9" s="8" t="s">
        <v>19</v>
      </c>
      <c r="C9" s="12">
        <v>0</v>
      </c>
      <c r="D9" s="12">
        <v>0</v>
      </c>
      <c r="E9" s="12">
        <v>1.67</v>
      </c>
      <c r="F9" s="12">
        <v>0</v>
      </c>
      <c r="G9" s="12">
        <v>0</v>
      </c>
      <c r="H9" s="12">
        <v>0</v>
      </c>
      <c r="I9" s="101">
        <f t="shared" si="0"/>
        <v>1.67</v>
      </c>
      <c r="J9" s="13"/>
      <c r="K9" s="12">
        <v>0</v>
      </c>
      <c r="L9" s="12">
        <v>0</v>
      </c>
      <c r="M9" s="12">
        <v>5</v>
      </c>
      <c r="N9" s="12">
        <v>0</v>
      </c>
      <c r="O9" s="12">
        <v>0</v>
      </c>
      <c r="P9" s="12">
        <v>1</v>
      </c>
      <c r="Q9" s="101">
        <f t="shared" si="1"/>
        <v>6</v>
      </c>
      <c r="S9" s="14">
        <v>0</v>
      </c>
      <c r="T9" s="14">
        <v>0</v>
      </c>
      <c r="U9" s="12">
        <v>1.67</v>
      </c>
      <c r="V9" s="14">
        <v>0.5</v>
      </c>
      <c r="W9" s="14">
        <v>0</v>
      </c>
      <c r="X9" s="14">
        <v>0</v>
      </c>
      <c r="Y9" s="107">
        <f t="shared" ref="Y9:Y52" si="8">S9+T9+U9+V9+W9+X9</f>
        <v>2.17</v>
      </c>
      <c r="Z9" s="14"/>
      <c r="AA9" s="14">
        <v>0</v>
      </c>
      <c r="AB9" s="14">
        <v>0</v>
      </c>
      <c r="AC9" s="14">
        <v>0</v>
      </c>
      <c r="AD9" s="14">
        <v>0.55000000000000004</v>
      </c>
      <c r="AE9" s="14">
        <v>0</v>
      </c>
      <c r="AF9" s="14">
        <v>1.05</v>
      </c>
      <c r="AG9" s="104">
        <f t="shared" ref="AG9:AG52" si="9">AA9+AB9+AC9+AD9+AF9+AE9</f>
        <v>1.6</v>
      </c>
      <c r="AH9" s="32"/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04">
        <f t="shared" ref="AO9:AO52" si="10">AI9+AJ9+AK9+AL9+AN9+AM9</f>
        <v>0</v>
      </c>
      <c r="AP9" s="32"/>
      <c r="AQ9" s="14">
        <v>0</v>
      </c>
      <c r="AR9" s="14">
        <v>0</v>
      </c>
      <c r="AS9" s="14">
        <v>5</v>
      </c>
      <c r="AT9" s="14">
        <v>0</v>
      </c>
      <c r="AU9" s="14">
        <v>0</v>
      </c>
      <c r="AV9" s="14">
        <v>0</v>
      </c>
      <c r="AW9" s="104">
        <f t="shared" ref="AW9:AW52" si="11">AQ9+AR9+AS9+AT9+AV9+AU9</f>
        <v>5</v>
      </c>
      <c r="AX9" s="32" t="s">
        <v>99</v>
      </c>
      <c r="AY9" s="14">
        <v>0</v>
      </c>
      <c r="AZ9" s="14">
        <v>0</v>
      </c>
      <c r="BA9" s="14">
        <v>5</v>
      </c>
      <c r="BB9" s="14">
        <v>0</v>
      </c>
      <c r="BC9" s="14">
        <v>0</v>
      </c>
      <c r="BD9" s="14">
        <v>0</v>
      </c>
      <c r="BE9" s="104">
        <f t="shared" ref="BE9:BE52" si="12">AY9+AZ9+BA9+BB9+BC9+BD9</f>
        <v>5</v>
      </c>
      <c r="BF9" s="32"/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>
        <v>0</v>
      </c>
      <c r="BM9" s="104">
        <f t="shared" ref="BM9:BM52" si="13">BG9+BH9+BI9+BJ9+BK9+BL9</f>
        <v>0</v>
      </c>
      <c r="BN9" s="32"/>
      <c r="BO9" s="12">
        <f t="shared" si="2"/>
        <v>0</v>
      </c>
      <c r="BP9" s="12">
        <f t="shared" si="3"/>
        <v>0</v>
      </c>
      <c r="BQ9" s="12">
        <f t="shared" si="4"/>
        <v>18.34</v>
      </c>
      <c r="BR9" s="12">
        <f t="shared" si="5"/>
        <v>1.05</v>
      </c>
      <c r="BS9" s="12">
        <f t="shared" si="6"/>
        <v>0</v>
      </c>
      <c r="BT9" s="12">
        <f t="shared" si="7"/>
        <v>2.0499999999999998</v>
      </c>
      <c r="BU9" s="101">
        <f t="shared" ref="BU9:BU52" si="14">SUM(BO9:BT9)</f>
        <v>21.44</v>
      </c>
      <c r="BW9" s="12" t="e">
        <f>#REF!-BO9</f>
        <v>#REF!</v>
      </c>
      <c r="BX9" s="12" t="e">
        <f>#REF!-BP9</f>
        <v>#REF!</v>
      </c>
      <c r="BY9" s="12" t="e">
        <f>#REF!-BQ9</f>
        <v>#REF!</v>
      </c>
      <c r="BZ9" s="12" t="e">
        <f>#REF!-BR9</f>
        <v>#REF!</v>
      </c>
      <c r="CA9" s="12" t="e">
        <f>#REF!-BS9</f>
        <v>#REF!</v>
      </c>
      <c r="CB9" s="12" t="e">
        <f>#REF!-BT9</f>
        <v>#REF!</v>
      </c>
      <c r="CC9" s="13" t="e">
        <f t="shared" ref="CC9:CC13" si="15">SUM(BW9:CB9)</f>
        <v>#REF!</v>
      </c>
    </row>
    <row r="10" spans="1:81" ht="15.75">
      <c r="A10" s="7">
        <v>3</v>
      </c>
      <c r="B10" s="8" t="s">
        <v>21</v>
      </c>
      <c r="C10" s="12">
        <v>0</v>
      </c>
      <c r="D10" s="12">
        <v>0</v>
      </c>
      <c r="E10" s="12">
        <v>1.2</v>
      </c>
      <c r="F10" s="12">
        <v>0</v>
      </c>
      <c r="G10" s="12">
        <v>0</v>
      </c>
      <c r="H10" s="12">
        <v>0</v>
      </c>
      <c r="I10" s="101">
        <f t="shared" si="0"/>
        <v>1.2</v>
      </c>
      <c r="J10" s="13"/>
      <c r="K10" s="12">
        <v>0</v>
      </c>
      <c r="L10" s="12">
        <v>0</v>
      </c>
      <c r="M10" s="12">
        <v>4.0999999999999996</v>
      </c>
      <c r="N10" s="12">
        <v>0.5</v>
      </c>
      <c r="O10" s="12">
        <v>0</v>
      </c>
      <c r="P10" s="12">
        <v>0.6</v>
      </c>
      <c r="Q10" s="101">
        <f t="shared" si="1"/>
        <v>5.1999999999999993</v>
      </c>
      <c r="S10" s="33">
        <v>0</v>
      </c>
      <c r="T10" s="33">
        <v>0</v>
      </c>
      <c r="U10" s="34">
        <v>0</v>
      </c>
      <c r="V10" s="33">
        <v>0</v>
      </c>
      <c r="W10" s="33">
        <v>0</v>
      </c>
      <c r="X10" s="33">
        <v>0</v>
      </c>
      <c r="Y10" s="108">
        <f t="shared" si="8"/>
        <v>0</v>
      </c>
      <c r="Z10" s="33"/>
      <c r="AA10" s="36">
        <v>0</v>
      </c>
      <c r="AB10" s="36">
        <v>0</v>
      </c>
      <c r="AC10" s="36">
        <v>3.2</v>
      </c>
      <c r="AD10" s="36">
        <v>0.25</v>
      </c>
      <c r="AE10" s="36">
        <v>0</v>
      </c>
      <c r="AF10" s="36">
        <v>0.9</v>
      </c>
      <c r="AG10" s="104">
        <f t="shared" si="9"/>
        <v>4.3500000000000005</v>
      </c>
      <c r="AH10" s="32"/>
      <c r="AI10" s="36">
        <v>0</v>
      </c>
      <c r="AJ10" s="36">
        <v>0</v>
      </c>
      <c r="AK10" s="14">
        <v>3.6</v>
      </c>
      <c r="AL10" s="14">
        <v>0</v>
      </c>
      <c r="AM10" s="14">
        <v>0</v>
      </c>
      <c r="AN10" s="14">
        <v>0</v>
      </c>
      <c r="AO10" s="104">
        <f t="shared" si="10"/>
        <v>3.6</v>
      </c>
      <c r="AP10" s="32"/>
      <c r="AQ10" s="36">
        <v>0</v>
      </c>
      <c r="AR10" s="36">
        <v>0</v>
      </c>
      <c r="AS10" s="14">
        <v>0</v>
      </c>
      <c r="AT10" s="14">
        <v>0</v>
      </c>
      <c r="AU10" s="14">
        <v>0</v>
      </c>
      <c r="AV10" s="14">
        <v>0</v>
      </c>
      <c r="AW10" s="104">
        <f t="shared" si="11"/>
        <v>0</v>
      </c>
      <c r="AX10" s="32"/>
      <c r="AY10" s="36">
        <v>0</v>
      </c>
      <c r="AZ10" s="36">
        <v>0</v>
      </c>
      <c r="BA10" s="14">
        <v>0</v>
      </c>
      <c r="BB10" s="14">
        <v>0</v>
      </c>
      <c r="BC10" s="14">
        <v>0</v>
      </c>
      <c r="BD10" s="14">
        <v>0</v>
      </c>
      <c r="BE10" s="104">
        <f t="shared" si="12"/>
        <v>0</v>
      </c>
      <c r="BF10" s="32"/>
      <c r="BG10" s="36">
        <v>0</v>
      </c>
      <c r="BH10" s="36">
        <v>0</v>
      </c>
      <c r="BI10" s="14">
        <v>0</v>
      </c>
      <c r="BJ10" s="14">
        <v>0</v>
      </c>
      <c r="BK10" s="14">
        <v>0</v>
      </c>
      <c r="BL10" s="14">
        <v>0</v>
      </c>
      <c r="BM10" s="104">
        <f t="shared" si="13"/>
        <v>0</v>
      </c>
      <c r="BN10" s="32"/>
      <c r="BO10" s="12">
        <f t="shared" si="2"/>
        <v>0</v>
      </c>
      <c r="BP10" s="12">
        <f t="shared" si="3"/>
        <v>0</v>
      </c>
      <c r="BQ10" s="12">
        <f t="shared" si="4"/>
        <v>12.1</v>
      </c>
      <c r="BR10" s="12">
        <f t="shared" si="5"/>
        <v>0.75</v>
      </c>
      <c r="BS10" s="12">
        <f t="shared" si="6"/>
        <v>0</v>
      </c>
      <c r="BT10" s="12">
        <f t="shared" si="7"/>
        <v>1.5</v>
      </c>
      <c r="BU10" s="101">
        <f t="shared" si="14"/>
        <v>14.35</v>
      </c>
      <c r="BW10" s="12" t="e">
        <f>#REF!-BO10</f>
        <v>#REF!</v>
      </c>
      <c r="BX10" s="12" t="e">
        <f>#REF!-BP10</f>
        <v>#REF!</v>
      </c>
      <c r="BY10" s="12" t="e">
        <f>#REF!-BQ10</f>
        <v>#REF!</v>
      </c>
      <c r="BZ10" s="12" t="e">
        <f>#REF!-BR10</f>
        <v>#REF!</v>
      </c>
      <c r="CA10" s="12" t="e">
        <f>#REF!-BS10</f>
        <v>#REF!</v>
      </c>
      <c r="CB10" s="12" t="e">
        <f>#REF!-BT10</f>
        <v>#REF!</v>
      </c>
      <c r="CC10" s="13" t="e">
        <f t="shared" si="15"/>
        <v>#REF!</v>
      </c>
    </row>
    <row r="11" spans="1:81" ht="15.75">
      <c r="A11" s="7">
        <v>4</v>
      </c>
      <c r="B11" s="8" t="s">
        <v>22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01">
        <f t="shared" si="0"/>
        <v>0</v>
      </c>
      <c r="J11" s="13"/>
      <c r="K11" s="12">
        <v>0</v>
      </c>
      <c r="L11" s="12">
        <v>0</v>
      </c>
      <c r="M11" s="12">
        <v>0</v>
      </c>
      <c r="N11" s="12">
        <v>0.5</v>
      </c>
      <c r="O11" s="12">
        <v>0</v>
      </c>
      <c r="P11" s="12">
        <v>1</v>
      </c>
      <c r="Q11" s="101">
        <f t="shared" si="1"/>
        <v>1.5</v>
      </c>
      <c r="S11" s="33">
        <v>0</v>
      </c>
      <c r="T11" s="33">
        <v>0</v>
      </c>
      <c r="U11" s="34">
        <v>0</v>
      </c>
      <c r="V11" s="33">
        <v>0</v>
      </c>
      <c r="W11" s="33">
        <v>0</v>
      </c>
      <c r="X11" s="33">
        <v>0</v>
      </c>
      <c r="Y11" s="108">
        <f t="shared" si="8"/>
        <v>0</v>
      </c>
      <c r="Z11" s="33"/>
      <c r="AA11" s="33">
        <v>0</v>
      </c>
      <c r="AB11" s="33">
        <v>0</v>
      </c>
      <c r="AC11" s="33">
        <v>0</v>
      </c>
      <c r="AD11" s="33">
        <v>0</v>
      </c>
      <c r="AE11" s="33">
        <v>0</v>
      </c>
      <c r="AF11" s="33">
        <v>0</v>
      </c>
      <c r="AG11" s="104">
        <f t="shared" si="9"/>
        <v>0</v>
      </c>
      <c r="AH11" s="32"/>
      <c r="AI11" s="14">
        <v>0</v>
      </c>
      <c r="AJ11" s="14">
        <v>0</v>
      </c>
      <c r="AK11" s="14">
        <f>E11*3</f>
        <v>0</v>
      </c>
      <c r="AL11" s="14">
        <v>0.25</v>
      </c>
      <c r="AM11" s="14">
        <v>0</v>
      </c>
      <c r="AN11" s="14">
        <v>0.5</v>
      </c>
      <c r="AO11" s="104">
        <f t="shared" si="10"/>
        <v>0.75</v>
      </c>
      <c r="AP11" s="32"/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14">
        <v>0</v>
      </c>
      <c r="AW11" s="104">
        <f t="shared" si="11"/>
        <v>0</v>
      </c>
      <c r="AX11" s="32"/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4">
        <v>0</v>
      </c>
      <c r="BE11" s="104">
        <f t="shared" si="12"/>
        <v>0</v>
      </c>
      <c r="BF11" s="32"/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04">
        <f t="shared" si="13"/>
        <v>0</v>
      </c>
      <c r="BN11" s="32"/>
      <c r="BO11" s="12">
        <f t="shared" si="2"/>
        <v>0</v>
      </c>
      <c r="BP11" s="12">
        <f t="shared" si="3"/>
        <v>0</v>
      </c>
      <c r="BQ11" s="12">
        <f t="shared" si="4"/>
        <v>0</v>
      </c>
      <c r="BR11" s="12">
        <f t="shared" si="5"/>
        <v>0.75</v>
      </c>
      <c r="BS11" s="12">
        <f t="shared" si="6"/>
        <v>0</v>
      </c>
      <c r="BT11" s="12">
        <f t="shared" si="7"/>
        <v>1.5</v>
      </c>
      <c r="BU11" s="101">
        <f t="shared" si="14"/>
        <v>2.25</v>
      </c>
      <c r="BW11" s="12" t="e">
        <f>#REF!-BO11</f>
        <v>#REF!</v>
      </c>
      <c r="BX11" s="12" t="e">
        <f>#REF!-BP11</f>
        <v>#REF!</v>
      </c>
      <c r="BY11" s="12" t="e">
        <f>#REF!-BQ11</f>
        <v>#REF!</v>
      </c>
      <c r="BZ11" s="12" t="e">
        <f>#REF!-BR11</f>
        <v>#REF!</v>
      </c>
      <c r="CA11" s="12" t="e">
        <f>#REF!-BS11</f>
        <v>#REF!</v>
      </c>
      <c r="CB11" s="12" t="e">
        <f>#REF!-BT11</f>
        <v>#REF!</v>
      </c>
      <c r="CC11" s="13" t="e">
        <f t="shared" si="15"/>
        <v>#REF!</v>
      </c>
    </row>
    <row r="12" spans="1:81" ht="15.75">
      <c r="A12" s="7">
        <v>5</v>
      </c>
      <c r="B12" s="8" t="s">
        <v>23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01">
        <f t="shared" si="0"/>
        <v>1</v>
      </c>
      <c r="J12" s="13"/>
      <c r="K12" s="12">
        <v>0</v>
      </c>
      <c r="L12" s="12">
        <v>0</v>
      </c>
      <c r="M12" s="12">
        <v>3</v>
      </c>
      <c r="N12" s="12">
        <v>0.5</v>
      </c>
      <c r="O12" s="12">
        <v>0</v>
      </c>
      <c r="P12" s="12">
        <v>1</v>
      </c>
      <c r="Q12" s="101">
        <f t="shared" si="1"/>
        <v>4.5</v>
      </c>
      <c r="S12" s="14">
        <v>0</v>
      </c>
      <c r="T12" s="14">
        <v>0</v>
      </c>
      <c r="U12" s="12">
        <v>1</v>
      </c>
      <c r="V12" s="14">
        <v>0</v>
      </c>
      <c r="W12" s="14">
        <v>0</v>
      </c>
      <c r="X12" s="14">
        <v>0</v>
      </c>
      <c r="Y12" s="107">
        <f t="shared" si="8"/>
        <v>1</v>
      </c>
      <c r="Z12" s="14"/>
      <c r="AA12" s="14">
        <v>0</v>
      </c>
      <c r="AB12" s="14">
        <v>0</v>
      </c>
      <c r="AC12" s="14">
        <v>0</v>
      </c>
      <c r="AD12" s="14">
        <v>0.25</v>
      </c>
      <c r="AE12" s="14">
        <v>0</v>
      </c>
      <c r="AF12" s="14">
        <v>0.5</v>
      </c>
      <c r="AG12" s="104">
        <f t="shared" si="9"/>
        <v>0.75</v>
      </c>
      <c r="AH12" s="32"/>
      <c r="AI12" s="14">
        <v>0</v>
      </c>
      <c r="AJ12" s="14">
        <v>0</v>
      </c>
      <c r="AK12" s="14">
        <v>3</v>
      </c>
      <c r="AL12" s="14">
        <v>0</v>
      </c>
      <c r="AM12" s="14">
        <v>0</v>
      </c>
      <c r="AN12" s="14">
        <v>0</v>
      </c>
      <c r="AO12" s="104">
        <f t="shared" si="10"/>
        <v>3</v>
      </c>
      <c r="AP12" s="32"/>
      <c r="AQ12" s="14">
        <v>0</v>
      </c>
      <c r="AR12" s="14">
        <v>0</v>
      </c>
      <c r="AS12" s="14">
        <v>2</v>
      </c>
      <c r="AT12" s="14">
        <v>0</v>
      </c>
      <c r="AU12" s="14">
        <v>0</v>
      </c>
      <c r="AV12" s="14">
        <v>0</v>
      </c>
      <c r="AW12" s="104">
        <f t="shared" si="11"/>
        <v>2</v>
      </c>
      <c r="AX12" s="32"/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04">
        <f t="shared" si="12"/>
        <v>0</v>
      </c>
      <c r="BF12" s="32"/>
      <c r="BG12" s="64">
        <v>2.8240099999999999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14">
        <f t="shared" si="13"/>
        <v>2.8240099999999999</v>
      </c>
      <c r="BN12" s="32"/>
      <c r="BO12" s="12">
        <f t="shared" si="2"/>
        <v>2.8240099999999999</v>
      </c>
      <c r="BP12" s="12">
        <f t="shared" si="3"/>
        <v>0</v>
      </c>
      <c r="BQ12" s="12">
        <f t="shared" si="4"/>
        <v>10</v>
      </c>
      <c r="BR12" s="12">
        <f t="shared" si="5"/>
        <v>0.75</v>
      </c>
      <c r="BS12" s="12">
        <f t="shared" si="6"/>
        <v>0</v>
      </c>
      <c r="BT12" s="12">
        <f t="shared" si="7"/>
        <v>1.5</v>
      </c>
      <c r="BU12" s="101">
        <f t="shared" si="14"/>
        <v>15.074009999999999</v>
      </c>
      <c r="BW12" s="12" t="e">
        <f>#REF!-BO12</f>
        <v>#REF!</v>
      </c>
      <c r="BX12" s="12" t="e">
        <f>#REF!-BP12</f>
        <v>#REF!</v>
      </c>
      <c r="BY12" s="12" t="e">
        <f>#REF!-BQ12</f>
        <v>#REF!</v>
      </c>
      <c r="BZ12" s="12" t="e">
        <f>#REF!-BR12</f>
        <v>#REF!</v>
      </c>
      <c r="CA12" s="12" t="e">
        <f>#REF!-BS12</f>
        <v>#REF!</v>
      </c>
      <c r="CB12" s="12" t="e">
        <f>#REF!-BT12</f>
        <v>#REF!</v>
      </c>
      <c r="CC12" s="13" t="e">
        <f t="shared" si="15"/>
        <v>#REF!</v>
      </c>
    </row>
    <row r="13" spans="1:81" ht="15.75">
      <c r="A13" s="129">
        <v>6</v>
      </c>
      <c r="B13" s="131" t="s">
        <v>24</v>
      </c>
      <c r="C13" s="12">
        <v>0</v>
      </c>
      <c r="D13" s="12">
        <v>0</v>
      </c>
      <c r="E13" s="12">
        <v>3</v>
      </c>
      <c r="F13" s="12">
        <v>0</v>
      </c>
      <c r="G13" s="12">
        <v>0</v>
      </c>
      <c r="H13" s="12">
        <v>0</v>
      </c>
      <c r="I13" s="101">
        <f t="shared" si="0"/>
        <v>3</v>
      </c>
      <c r="J13" s="13"/>
      <c r="K13" s="12">
        <v>0</v>
      </c>
      <c r="L13" s="12">
        <v>0</v>
      </c>
      <c r="M13" s="12">
        <v>9</v>
      </c>
      <c r="N13" s="12">
        <v>0</v>
      </c>
      <c r="O13" s="12">
        <v>0</v>
      </c>
      <c r="P13" s="12">
        <v>1</v>
      </c>
      <c r="Q13" s="101">
        <f t="shared" si="1"/>
        <v>10</v>
      </c>
      <c r="S13" s="14">
        <v>0</v>
      </c>
      <c r="T13" s="14">
        <v>0</v>
      </c>
      <c r="U13" s="12">
        <v>3</v>
      </c>
      <c r="V13" s="14">
        <v>0.5</v>
      </c>
      <c r="W13" s="14">
        <v>0</v>
      </c>
      <c r="X13" s="14">
        <v>0</v>
      </c>
      <c r="Y13" s="107">
        <f t="shared" si="8"/>
        <v>3.5</v>
      </c>
      <c r="Z13" s="14"/>
      <c r="AA13" s="14">
        <v>0</v>
      </c>
      <c r="AB13" s="14">
        <v>0</v>
      </c>
      <c r="AC13" s="14">
        <v>6</v>
      </c>
      <c r="AD13" s="14">
        <v>0.45</v>
      </c>
      <c r="AE13" s="14">
        <v>0</v>
      </c>
      <c r="AF13" s="14">
        <v>0.75</v>
      </c>
      <c r="AG13" s="104">
        <f t="shared" si="9"/>
        <v>7.2</v>
      </c>
      <c r="AH13" s="32"/>
      <c r="AI13" s="14">
        <v>0</v>
      </c>
      <c r="AJ13" s="14">
        <v>0</v>
      </c>
      <c r="AK13" s="14">
        <v>9</v>
      </c>
      <c r="AL13" s="14">
        <v>0</v>
      </c>
      <c r="AM13" s="14">
        <v>0</v>
      </c>
      <c r="AN13" s="14">
        <v>0</v>
      </c>
      <c r="AO13" s="104">
        <f t="shared" si="10"/>
        <v>9</v>
      </c>
      <c r="AP13" s="32"/>
      <c r="AQ13" s="14">
        <v>0</v>
      </c>
      <c r="AR13" s="14">
        <v>0</v>
      </c>
      <c r="AS13" s="14">
        <v>0</v>
      </c>
      <c r="AT13" s="14">
        <v>0</v>
      </c>
      <c r="AU13" s="14">
        <v>0</v>
      </c>
      <c r="AV13" s="14">
        <v>0</v>
      </c>
      <c r="AW13" s="104">
        <f t="shared" si="11"/>
        <v>0</v>
      </c>
      <c r="AX13" s="32"/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4">
        <v>0</v>
      </c>
      <c r="BE13" s="104">
        <f t="shared" si="12"/>
        <v>0</v>
      </c>
      <c r="BF13" s="32"/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0.5</v>
      </c>
      <c r="BM13" s="104">
        <f t="shared" si="13"/>
        <v>0.5</v>
      </c>
      <c r="BN13" s="32"/>
      <c r="BO13" s="12">
        <f t="shared" si="2"/>
        <v>0</v>
      </c>
      <c r="BP13" s="12">
        <f t="shared" si="3"/>
        <v>0</v>
      </c>
      <c r="BQ13" s="12">
        <f t="shared" si="4"/>
        <v>30</v>
      </c>
      <c r="BR13" s="12">
        <f t="shared" si="5"/>
        <v>0.95</v>
      </c>
      <c r="BS13" s="12">
        <f t="shared" si="6"/>
        <v>0</v>
      </c>
      <c r="BT13" s="12">
        <f t="shared" si="7"/>
        <v>2.25</v>
      </c>
      <c r="BU13" s="101">
        <f t="shared" si="14"/>
        <v>33.200000000000003</v>
      </c>
      <c r="BW13" s="12" t="e">
        <f>#REF!-BO13</f>
        <v>#REF!</v>
      </c>
      <c r="BX13" s="12" t="e">
        <f>#REF!-BP13</f>
        <v>#REF!</v>
      </c>
      <c r="BY13" s="12" t="e">
        <f>#REF!-BQ13</f>
        <v>#REF!</v>
      </c>
      <c r="BZ13" s="12" t="e">
        <f>#REF!-BR13</f>
        <v>#REF!</v>
      </c>
      <c r="CA13" s="12" t="e">
        <f>#REF!-BS13</f>
        <v>#REF!</v>
      </c>
      <c r="CB13" s="12" t="e">
        <f>#REF!-BT13</f>
        <v>#REF!</v>
      </c>
      <c r="CC13" s="13" t="e">
        <f t="shared" si="15"/>
        <v>#REF!</v>
      </c>
    </row>
    <row r="14" spans="1:81" ht="15.75">
      <c r="A14" s="130"/>
      <c r="B14" s="132"/>
      <c r="C14" s="12">
        <v>0</v>
      </c>
      <c r="D14" s="12">
        <v>0</v>
      </c>
      <c r="E14" s="12">
        <v>3</v>
      </c>
      <c r="F14" s="12">
        <v>0</v>
      </c>
      <c r="G14" s="12">
        <v>0</v>
      </c>
      <c r="H14" s="12">
        <v>0</v>
      </c>
      <c r="I14" s="101">
        <f>SUM(C14:H14)</f>
        <v>3</v>
      </c>
      <c r="J14" s="13"/>
      <c r="K14" s="12">
        <v>0</v>
      </c>
      <c r="L14" s="12">
        <v>0</v>
      </c>
      <c r="M14" s="12">
        <v>9</v>
      </c>
      <c r="N14" s="12">
        <v>0</v>
      </c>
      <c r="O14" s="12">
        <v>1</v>
      </c>
      <c r="P14" s="12">
        <v>0</v>
      </c>
      <c r="Q14" s="101">
        <f>SUM(K14:P14)</f>
        <v>10</v>
      </c>
      <c r="S14" s="14">
        <v>0</v>
      </c>
      <c r="T14" s="14">
        <v>0</v>
      </c>
      <c r="U14" s="12">
        <v>3</v>
      </c>
      <c r="V14" s="14">
        <v>0.8</v>
      </c>
      <c r="W14" s="14">
        <v>0.5</v>
      </c>
      <c r="X14" s="14">
        <v>0</v>
      </c>
      <c r="Y14" s="107">
        <f t="shared" si="8"/>
        <v>4.3</v>
      </c>
      <c r="Z14" s="14"/>
      <c r="AA14" s="14">
        <v>0</v>
      </c>
      <c r="AB14" s="14">
        <v>0</v>
      </c>
      <c r="AC14" s="14">
        <v>15</v>
      </c>
      <c r="AD14" s="14">
        <v>0.35</v>
      </c>
      <c r="AE14" s="14">
        <v>1.25</v>
      </c>
      <c r="AF14" s="14">
        <v>0</v>
      </c>
      <c r="AG14" s="104">
        <f t="shared" si="9"/>
        <v>16.600000000000001</v>
      </c>
      <c r="AH14" s="32"/>
      <c r="AI14" s="14">
        <v>0</v>
      </c>
      <c r="AJ14" s="14">
        <v>0</v>
      </c>
      <c r="AK14" s="14">
        <v>15</v>
      </c>
      <c r="AL14" s="14">
        <v>0</v>
      </c>
      <c r="AM14" s="14">
        <v>0</v>
      </c>
      <c r="AN14" s="14">
        <v>0</v>
      </c>
      <c r="AO14" s="104">
        <f t="shared" si="10"/>
        <v>15</v>
      </c>
      <c r="AP14" s="32"/>
      <c r="AQ14" s="14">
        <v>0</v>
      </c>
      <c r="AR14" s="14">
        <v>0</v>
      </c>
      <c r="AS14" s="14">
        <v>6</v>
      </c>
      <c r="AT14" s="14">
        <v>0</v>
      </c>
      <c r="AU14" s="14">
        <v>0</v>
      </c>
      <c r="AV14" s="14">
        <v>0</v>
      </c>
      <c r="AW14" s="104">
        <f t="shared" si="11"/>
        <v>6</v>
      </c>
      <c r="AX14" s="32"/>
      <c r="AY14" s="14">
        <v>0</v>
      </c>
      <c r="AZ14" s="14">
        <v>0</v>
      </c>
      <c r="BA14" s="14">
        <v>5</v>
      </c>
      <c r="BB14" s="14">
        <v>0</v>
      </c>
      <c r="BC14" s="14">
        <v>0</v>
      </c>
      <c r="BD14" s="14">
        <v>0</v>
      </c>
      <c r="BE14" s="104">
        <f t="shared" si="12"/>
        <v>5</v>
      </c>
      <c r="BF14" s="32"/>
      <c r="BG14" s="14">
        <v>0</v>
      </c>
      <c r="BH14" s="14">
        <v>0</v>
      </c>
      <c r="BI14" s="14">
        <v>0</v>
      </c>
      <c r="BJ14" s="14">
        <v>0</v>
      </c>
      <c r="BK14" s="14">
        <v>0.5</v>
      </c>
      <c r="BL14" s="14">
        <v>0</v>
      </c>
      <c r="BM14" s="104">
        <f t="shared" si="13"/>
        <v>0.5</v>
      </c>
      <c r="BN14" s="32"/>
      <c r="BO14" s="12">
        <f t="shared" si="2"/>
        <v>0</v>
      </c>
      <c r="BP14" s="12">
        <f t="shared" si="3"/>
        <v>0</v>
      </c>
      <c r="BQ14" s="12">
        <f t="shared" si="4"/>
        <v>56</v>
      </c>
      <c r="BR14" s="12">
        <f t="shared" si="5"/>
        <v>1.1499999999999999</v>
      </c>
      <c r="BS14" s="12">
        <f t="shared" si="6"/>
        <v>3.25</v>
      </c>
      <c r="BT14" s="12">
        <f t="shared" si="7"/>
        <v>0</v>
      </c>
      <c r="BU14" s="101">
        <f t="shared" si="14"/>
        <v>60.4</v>
      </c>
      <c r="BW14" s="12" t="e">
        <f>#REF!-BO14</f>
        <v>#REF!</v>
      </c>
      <c r="BX14" s="12" t="e">
        <f>#REF!-BP14</f>
        <v>#REF!</v>
      </c>
      <c r="BY14" s="12" t="e">
        <f>#REF!-BQ14</f>
        <v>#REF!</v>
      </c>
      <c r="BZ14" s="12" t="e">
        <f>#REF!-BR14</f>
        <v>#REF!</v>
      </c>
      <c r="CA14" s="12" t="e">
        <f>#REF!-BS14</f>
        <v>#REF!</v>
      </c>
      <c r="CB14" s="12" t="e">
        <f>#REF!-BT14</f>
        <v>#REF!</v>
      </c>
      <c r="CC14" s="13" t="e">
        <f>SUM(BW14:CB14)</f>
        <v>#REF!</v>
      </c>
    </row>
    <row r="15" spans="1:81" ht="15.75">
      <c r="A15" s="129">
        <v>7</v>
      </c>
      <c r="B15" s="131" t="s">
        <v>25</v>
      </c>
      <c r="C15" s="12">
        <v>0</v>
      </c>
      <c r="D15" s="12">
        <v>0</v>
      </c>
      <c r="E15" s="12">
        <v>5</v>
      </c>
      <c r="F15" s="12">
        <v>0</v>
      </c>
      <c r="G15" s="12">
        <v>0</v>
      </c>
      <c r="H15" s="12">
        <v>0</v>
      </c>
      <c r="I15" s="101">
        <f t="shared" si="0"/>
        <v>5</v>
      </c>
      <c r="J15" s="13"/>
      <c r="K15" s="12">
        <v>0</v>
      </c>
      <c r="L15" s="12">
        <v>0</v>
      </c>
      <c r="M15" s="12">
        <v>15</v>
      </c>
      <c r="N15" s="12">
        <v>0.8</v>
      </c>
      <c r="O15" s="12">
        <v>0</v>
      </c>
      <c r="P15" s="12">
        <v>1</v>
      </c>
      <c r="Q15" s="101">
        <f t="shared" ref="Q15" si="16">SUM(K15:P15)</f>
        <v>16.8</v>
      </c>
      <c r="S15" s="14">
        <v>0</v>
      </c>
      <c r="T15" s="14">
        <v>0</v>
      </c>
      <c r="U15" s="12">
        <v>4</v>
      </c>
      <c r="V15" s="14">
        <v>0</v>
      </c>
      <c r="W15" s="14">
        <v>0</v>
      </c>
      <c r="X15" s="14">
        <v>0</v>
      </c>
      <c r="Y15" s="107">
        <f t="shared" si="8"/>
        <v>4</v>
      </c>
      <c r="Z15" s="14"/>
      <c r="AA15" s="14">
        <v>0</v>
      </c>
      <c r="AB15" s="14">
        <v>0</v>
      </c>
      <c r="AC15" s="14">
        <v>17</v>
      </c>
      <c r="AD15" s="14">
        <v>0.15</v>
      </c>
      <c r="AE15" s="14">
        <v>0</v>
      </c>
      <c r="AF15" s="14">
        <v>0.75</v>
      </c>
      <c r="AG15" s="104">
        <f t="shared" si="9"/>
        <v>17.899999999999999</v>
      </c>
      <c r="AH15" s="32"/>
      <c r="AI15" s="14">
        <v>0</v>
      </c>
      <c r="AJ15" s="14">
        <v>0</v>
      </c>
      <c r="AK15" s="14">
        <v>20</v>
      </c>
      <c r="AL15" s="14">
        <v>0</v>
      </c>
      <c r="AM15" s="14">
        <v>0</v>
      </c>
      <c r="AN15" s="14">
        <v>0</v>
      </c>
      <c r="AO15" s="104">
        <f t="shared" si="10"/>
        <v>20</v>
      </c>
      <c r="AP15" s="32"/>
      <c r="AQ15" s="14">
        <v>0</v>
      </c>
      <c r="AR15" s="14">
        <v>0</v>
      </c>
      <c r="AS15" s="14">
        <v>6</v>
      </c>
      <c r="AT15" s="14">
        <v>0</v>
      </c>
      <c r="AU15" s="14">
        <v>0</v>
      </c>
      <c r="AV15" s="14">
        <v>0.5</v>
      </c>
      <c r="AW15" s="104">
        <f t="shared" si="11"/>
        <v>6.5</v>
      </c>
      <c r="AX15" s="32"/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4">
        <v>0</v>
      </c>
      <c r="BE15" s="104">
        <f t="shared" si="12"/>
        <v>0</v>
      </c>
      <c r="BF15" s="32"/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04">
        <f t="shared" si="13"/>
        <v>0</v>
      </c>
      <c r="BN15" s="32"/>
      <c r="BO15" s="12">
        <f t="shared" si="2"/>
        <v>0</v>
      </c>
      <c r="BP15" s="12">
        <f t="shared" si="3"/>
        <v>0</v>
      </c>
      <c r="BQ15" s="12">
        <f t="shared" si="4"/>
        <v>67</v>
      </c>
      <c r="BR15" s="12">
        <f t="shared" si="5"/>
        <v>0.95000000000000007</v>
      </c>
      <c r="BS15" s="12">
        <f t="shared" si="6"/>
        <v>0</v>
      </c>
      <c r="BT15" s="12">
        <f t="shared" si="7"/>
        <v>2.25</v>
      </c>
      <c r="BU15" s="101">
        <f t="shared" si="14"/>
        <v>70.2</v>
      </c>
      <c r="BW15" s="12" t="e">
        <f>#REF!-BO15</f>
        <v>#REF!</v>
      </c>
      <c r="BX15" s="12" t="e">
        <f>#REF!-BP15</f>
        <v>#REF!</v>
      </c>
      <c r="BY15" s="12" t="e">
        <f>#REF!-BQ15</f>
        <v>#REF!</v>
      </c>
      <c r="BZ15" s="12" t="e">
        <f>#REF!-BR15</f>
        <v>#REF!</v>
      </c>
      <c r="CA15" s="12" t="e">
        <f>#REF!-BS15</f>
        <v>#REF!</v>
      </c>
      <c r="CB15" s="12" t="e">
        <f>#REF!-BT15</f>
        <v>#REF!</v>
      </c>
      <c r="CC15" s="13" t="e">
        <f t="shared" ref="CC15" si="17">SUM(BW15:CB15)</f>
        <v>#REF!</v>
      </c>
    </row>
    <row r="16" spans="1:81" ht="15.75">
      <c r="A16" s="130"/>
      <c r="B16" s="132"/>
      <c r="C16" s="12">
        <v>0</v>
      </c>
      <c r="D16" s="12">
        <v>0</v>
      </c>
      <c r="E16" s="12">
        <v>3</v>
      </c>
      <c r="F16" s="12">
        <v>0</v>
      </c>
      <c r="G16" s="12">
        <v>0</v>
      </c>
      <c r="H16" s="12">
        <v>0</v>
      </c>
      <c r="I16" s="101">
        <f>SUM(C16:H16)</f>
        <v>3</v>
      </c>
      <c r="J16" s="13"/>
      <c r="K16" s="12">
        <v>0</v>
      </c>
      <c r="L16" s="12">
        <v>0</v>
      </c>
      <c r="M16" s="12">
        <v>9</v>
      </c>
      <c r="N16" s="12">
        <v>0.3</v>
      </c>
      <c r="O16" s="12">
        <v>0.8</v>
      </c>
      <c r="P16" s="12">
        <v>0</v>
      </c>
      <c r="Q16" s="101">
        <f>SUM(K16:P16)</f>
        <v>10.100000000000001</v>
      </c>
      <c r="S16" s="14">
        <v>0</v>
      </c>
      <c r="T16" s="14">
        <v>0</v>
      </c>
      <c r="U16" s="12">
        <v>4</v>
      </c>
      <c r="V16" s="14">
        <v>0</v>
      </c>
      <c r="W16" s="14">
        <v>0</v>
      </c>
      <c r="X16" s="14">
        <v>0</v>
      </c>
      <c r="Y16" s="107">
        <f t="shared" si="8"/>
        <v>4</v>
      </c>
      <c r="Z16" s="14"/>
      <c r="AA16" s="14">
        <v>0</v>
      </c>
      <c r="AB16" s="14">
        <v>0</v>
      </c>
      <c r="AC16" s="14">
        <v>8</v>
      </c>
      <c r="AD16" s="14">
        <v>0.75</v>
      </c>
      <c r="AE16" s="14">
        <v>1.1499999999999999</v>
      </c>
      <c r="AF16" s="14">
        <v>0</v>
      </c>
      <c r="AG16" s="104">
        <f t="shared" si="9"/>
        <v>9.9</v>
      </c>
      <c r="AH16" s="32"/>
      <c r="AI16" s="14">
        <v>0</v>
      </c>
      <c r="AJ16" s="14">
        <v>0</v>
      </c>
      <c r="AK16" s="14">
        <v>12</v>
      </c>
      <c r="AL16" s="14">
        <v>0</v>
      </c>
      <c r="AM16" s="14">
        <v>0</v>
      </c>
      <c r="AN16" s="14">
        <v>0</v>
      </c>
      <c r="AO16" s="104">
        <f t="shared" si="10"/>
        <v>12</v>
      </c>
      <c r="AP16" s="32"/>
      <c r="AQ16" s="14">
        <v>0</v>
      </c>
      <c r="AR16" s="14">
        <v>0</v>
      </c>
      <c r="AS16" s="14">
        <v>3</v>
      </c>
      <c r="AT16" s="14">
        <v>0</v>
      </c>
      <c r="AU16" s="14">
        <v>0</v>
      </c>
      <c r="AV16" s="14">
        <v>0</v>
      </c>
      <c r="AW16" s="104">
        <f t="shared" si="11"/>
        <v>3</v>
      </c>
      <c r="AX16" s="32"/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4">
        <v>0</v>
      </c>
      <c r="BE16" s="104">
        <f t="shared" si="12"/>
        <v>0</v>
      </c>
      <c r="BF16" s="32"/>
      <c r="BG16" s="14">
        <v>0</v>
      </c>
      <c r="BH16" s="14">
        <v>0</v>
      </c>
      <c r="BI16" s="14">
        <v>0</v>
      </c>
      <c r="BJ16" s="14">
        <v>0</v>
      </c>
      <c r="BK16" s="14">
        <v>0.5</v>
      </c>
      <c r="BL16" s="14">
        <v>0</v>
      </c>
      <c r="BM16" s="104">
        <f t="shared" si="13"/>
        <v>0.5</v>
      </c>
      <c r="BN16" s="32"/>
      <c r="BO16" s="12">
        <f t="shared" si="2"/>
        <v>0</v>
      </c>
      <c r="BP16" s="12">
        <f t="shared" si="3"/>
        <v>0</v>
      </c>
      <c r="BQ16" s="12">
        <f t="shared" si="4"/>
        <v>39</v>
      </c>
      <c r="BR16" s="12">
        <f t="shared" si="5"/>
        <v>1.05</v>
      </c>
      <c r="BS16" s="12">
        <f t="shared" si="6"/>
        <v>2.4500000000000002</v>
      </c>
      <c r="BT16" s="12">
        <f t="shared" si="7"/>
        <v>0</v>
      </c>
      <c r="BU16" s="101">
        <f t="shared" si="14"/>
        <v>42.5</v>
      </c>
      <c r="BW16" s="12" t="e">
        <f>#REF!-BO16</f>
        <v>#REF!</v>
      </c>
      <c r="BX16" s="12" t="e">
        <f>#REF!-BP16</f>
        <v>#REF!</v>
      </c>
      <c r="BY16" s="12" t="e">
        <f>#REF!-BQ16</f>
        <v>#REF!</v>
      </c>
      <c r="BZ16" s="12" t="e">
        <f>#REF!-BR16</f>
        <v>#REF!</v>
      </c>
      <c r="CA16" s="12" t="e">
        <f>#REF!-BS16</f>
        <v>#REF!</v>
      </c>
      <c r="CB16" s="12" t="e">
        <f>#REF!-BT16</f>
        <v>#REF!</v>
      </c>
      <c r="CC16" s="13" t="e">
        <f>SUM(BW16:CB16)</f>
        <v>#REF!</v>
      </c>
    </row>
    <row r="17" spans="1:81" ht="15.75">
      <c r="A17" s="129">
        <v>8</v>
      </c>
      <c r="B17" s="131" t="s">
        <v>26</v>
      </c>
      <c r="C17" s="12">
        <v>0</v>
      </c>
      <c r="D17" s="12">
        <v>0</v>
      </c>
      <c r="E17" s="12">
        <v>4</v>
      </c>
      <c r="F17" s="12">
        <v>0</v>
      </c>
      <c r="G17" s="12">
        <v>0</v>
      </c>
      <c r="H17" s="12">
        <v>0</v>
      </c>
      <c r="I17" s="101">
        <f t="shared" si="0"/>
        <v>4</v>
      </c>
      <c r="J17" s="13"/>
      <c r="K17" s="12">
        <v>0</v>
      </c>
      <c r="L17" s="12">
        <v>0</v>
      </c>
      <c r="M17" s="12">
        <v>12</v>
      </c>
      <c r="N17" s="12">
        <v>0.3</v>
      </c>
      <c r="O17" s="12">
        <v>0</v>
      </c>
      <c r="P17" s="12">
        <v>0.8</v>
      </c>
      <c r="Q17" s="101">
        <f t="shared" ref="Q17" si="18">SUM(K17:P17)</f>
        <v>13.100000000000001</v>
      </c>
      <c r="S17" s="33">
        <v>0</v>
      </c>
      <c r="T17" s="33">
        <v>0</v>
      </c>
      <c r="U17" s="34">
        <v>0</v>
      </c>
      <c r="V17" s="33">
        <v>0</v>
      </c>
      <c r="W17" s="33">
        <v>0</v>
      </c>
      <c r="X17" s="33">
        <v>0</v>
      </c>
      <c r="Y17" s="108">
        <f t="shared" si="8"/>
        <v>0</v>
      </c>
      <c r="Z17" s="33"/>
      <c r="AA17" s="14">
        <v>0</v>
      </c>
      <c r="AB17" s="14">
        <v>0</v>
      </c>
      <c r="AC17" s="14">
        <v>15</v>
      </c>
      <c r="AD17" s="36">
        <v>0.45</v>
      </c>
      <c r="AE17" s="36">
        <v>0</v>
      </c>
      <c r="AF17" s="36">
        <v>0.7</v>
      </c>
      <c r="AG17" s="104">
        <f t="shared" si="9"/>
        <v>16.149999999999999</v>
      </c>
      <c r="AH17" s="32"/>
      <c r="AI17" s="14">
        <v>0</v>
      </c>
      <c r="AJ17" s="14">
        <v>0</v>
      </c>
      <c r="AK17" s="14">
        <v>12</v>
      </c>
      <c r="AL17" s="14">
        <v>0</v>
      </c>
      <c r="AM17" s="14">
        <v>0</v>
      </c>
      <c r="AN17" s="14">
        <v>0</v>
      </c>
      <c r="AO17" s="104">
        <f t="shared" si="10"/>
        <v>12</v>
      </c>
      <c r="AP17" s="32"/>
      <c r="AQ17" s="14">
        <v>0</v>
      </c>
      <c r="AR17" s="14">
        <v>0</v>
      </c>
      <c r="AS17" s="14">
        <v>0</v>
      </c>
      <c r="AT17" s="14">
        <v>0</v>
      </c>
      <c r="AU17" s="14">
        <v>0</v>
      </c>
      <c r="AV17" s="14">
        <v>0</v>
      </c>
      <c r="AW17" s="104">
        <f t="shared" si="11"/>
        <v>0</v>
      </c>
      <c r="AX17" s="32"/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04">
        <f t="shared" si="12"/>
        <v>0</v>
      </c>
      <c r="BF17" s="32"/>
      <c r="BG17" s="14">
        <v>0</v>
      </c>
      <c r="BH17" s="14">
        <v>0</v>
      </c>
      <c r="BI17" s="14">
        <v>0</v>
      </c>
      <c r="BJ17" s="14">
        <v>0.75</v>
      </c>
      <c r="BK17" s="14">
        <v>0</v>
      </c>
      <c r="BL17" s="14">
        <v>0.5</v>
      </c>
      <c r="BM17" s="104">
        <f t="shared" si="13"/>
        <v>1.25</v>
      </c>
      <c r="BN17" s="32"/>
      <c r="BO17" s="12">
        <f t="shared" si="2"/>
        <v>0</v>
      </c>
      <c r="BP17" s="12">
        <f t="shared" si="3"/>
        <v>0</v>
      </c>
      <c r="BQ17" s="12">
        <f t="shared" si="4"/>
        <v>43</v>
      </c>
      <c r="BR17" s="12">
        <f t="shared" si="5"/>
        <v>1.5</v>
      </c>
      <c r="BS17" s="12">
        <f t="shared" si="6"/>
        <v>0</v>
      </c>
      <c r="BT17" s="12">
        <f t="shared" si="7"/>
        <v>2</v>
      </c>
      <c r="BU17" s="101">
        <f t="shared" si="14"/>
        <v>46.5</v>
      </c>
      <c r="BW17" s="12" t="e">
        <f>#REF!-BO17</f>
        <v>#REF!</v>
      </c>
      <c r="BX17" s="12" t="e">
        <f>#REF!-BP17</f>
        <v>#REF!</v>
      </c>
      <c r="BY17" s="12" t="e">
        <f>#REF!-BQ17</f>
        <v>#REF!</v>
      </c>
      <c r="BZ17" s="12" t="e">
        <f>#REF!-BR17</f>
        <v>#REF!</v>
      </c>
      <c r="CA17" s="12" t="e">
        <f>#REF!-BS17</f>
        <v>#REF!</v>
      </c>
      <c r="CB17" s="12" t="e">
        <f>#REF!-BT17</f>
        <v>#REF!</v>
      </c>
      <c r="CC17" s="13" t="e">
        <f t="shared" ref="CC17" si="19">SUM(BW17:CB17)</f>
        <v>#REF!</v>
      </c>
    </row>
    <row r="18" spans="1:81" ht="15.75">
      <c r="A18" s="130"/>
      <c r="B18" s="132"/>
      <c r="C18" s="12">
        <v>0</v>
      </c>
      <c r="D18" s="12">
        <v>0</v>
      </c>
      <c r="E18" s="12">
        <v>5</v>
      </c>
      <c r="F18" s="12">
        <v>0</v>
      </c>
      <c r="G18" s="12">
        <v>0</v>
      </c>
      <c r="H18" s="12">
        <v>0</v>
      </c>
      <c r="I18" s="101">
        <f>SUM(C18:H18)</f>
        <v>5</v>
      </c>
      <c r="J18" s="13"/>
      <c r="K18" s="12">
        <v>0</v>
      </c>
      <c r="L18" s="12">
        <v>0</v>
      </c>
      <c r="M18" s="12">
        <v>15</v>
      </c>
      <c r="N18" s="12">
        <v>0.5</v>
      </c>
      <c r="O18" s="12">
        <v>1.2</v>
      </c>
      <c r="P18" s="12">
        <v>0</v>
      </c>
      <c r="Q18" s="101">
        <f>SUM(K18:P18)</f>
        <v>16.7</v>
      </c>
      <c r="S18" s="33">
        <v>0</v>
      </c>
      <c r="T18" s="33">
        <v>0</v>
      </c>
      <c r="U18" s="34">
        <v>0</v>
      </c>
      <c r="V18" s="33">
        <v>0</v>
      </c>
      <c r="W18" s="33">
        <v>0</v>
      </c>
      <c r="X18" s="33">
        <v>0</v>
      </c>
      <c r="Y18" s="108">
        <f t="shared" si="8"/>
        <v>0</v>
      </c>
      <c r="Z18" s="33"/>
      <c r="AA18" s="14">
        <v>0</v>
      </c>
      <c r="AB18" s="14">
        <v>0</v>
      </c>
      <c r="AC18" s="14">
        <v>12</v>
      </c>
      <c r="AD18" s="36">
        <v>0.65</v>
      </c>
      <c r="AE18" s="36">
        <v>1.9</v>
      </c>
      <c r="AF18" s="36">
        <v>0</v>
      </c>
      <c r="AG18" s="104">
        <f t="shared" si="9"/>
        <v>14.55</v>
      </c>
      <c r="AH18" s="32"/>
      <c r="AI18" s="14">
        <v>0</v>
      </c>
      <c r="AJ18" s="14">
        <v>0</v>
      </c>
      <c r="AK18" s="14">
        <v>15</v>
      </c>
      <c r="AL18" s="14">
        <v>0</v>
      </c>
      <c r="AM18" s="14">
        <v>0</v>
      </c>
      <c r="AN18" s="14">
        <v>0</v>
      </c>
      <c r="AO18" s="104">
        <f t="shared" si="10"/>
        <v>15</v>
      </c>
      <c r="AP18" s="32"/>
      <c r="AQ18" s="14">
        <v>0</v>
      </c>
      <c r="AR18" s="14">
        <v>0</v>
      </c>
      <c r="AS18" s="14">
        <v>8</v>
      </c>
      <c r="AT18" s="14">
        <v>0</v>
      </c>
      <c r="AU18" s="14">
        <v>0</v>
      </c>
      <c r="AV18" s="14">
        <v>0</v>
      </c>
      <c r="AW18" s="104">
        <f t="shared" si="11"/>
        <v>8</v>
      </c>
      <c r="AX18" s="32"/>
      <c r="AY18" s="14">
        <v>0</v>
      </c>
      <c r="AZ18" s="14">
        <v>0</v>
      </c>
      <c r="BA18" s="14">
        <v>10</v>
      </c>
      <c r="BB18" s="14">
        <v>0</v>
      </c>
      <c r="BC18" s="14">
        <v>0</v>
      </c>
      <c r="BD18" s="14">
        <v>0</v>
      </c>
      <c r="BE18" s="104">
        <f t="shared" si="12"/>
        <v>10</v>
      </c>
      <c r="BF18" s="32"/>
      <c r="BG18" s="14">
        <v>0</v>
      </c>
      <c r="BH18" s="14">
        <v>0</v>
      </c>
      <c r="BI18" s="14">
        <v>0</v>
      </c>
      <c r="BJ18" s="14">
        <v>0.75</v>
      </c>
      <c r="BK18" s="14">
        <v>0.5</v>
      </c>
      <c r="BL18" s="14">
        <v>0</v>
      </c>
      <c r="BM18" s="104">
        <f t="shared" si="13"/>
        <v>1.25</v>
      </c>
      <c r="BN18" s="32"/>
      <c r="BO18" s="12">
        <f t="shared" si="2"/>
        <v>0</v>
      </c>
      <c r="BP18" s="12">
        <f t="shared" si="3"/>
        <v>0</v>
      </c>
      <c r="BQ18" s="12">
        <f t="shared" si="4"/>
        <v>65</v>
      </c>
      <c r="BR18" s="12">
        <f t="shared" si="5"/>
        <v>1.9</v>
      </c>
      <c r="BS18" s="12">
        <f t="shared" si="6"/>
        <v>3.5999999999999996</v>
      </c>
      <c r="BT18" s="12">
        <f t="shared" si="7"/>
        <v>0</v>
      </c>
      <c r="BU18" s="101">
        <f t="shared" si="14"/>
        <v>70.5</v>
      </c>
      <c r="BW18" s="12" t="e">
        <f>#REF!-BO18</f>
        <v>#REF!</v>
      </c>
      <c r="BX18" s="12" t="e">
        <f>#REF!-BP18</f>
        <v>#REF!</v>
      </c>
      <c r="BY18" s="12" t="e">
        <f>#REF!-BQ18</f>
        <v>#REF!</v>
      </c>
      <c r="BZ18" s="12" t="e">
        <f>#REF!-BR18</f>
        <v>#REF!</v>
      </c>
      <c r="CA18" s="12" t="e">
        <f>#REF!-BS18</f>
        <v>#REF!</v>
      </c>
      <c r="CB18" s="12" t="e">
        <f>#REF!-BT18</f>
        <v>#REF!</v>
      </c>
      <c r="CC18" s="13" t="e">
        <f>SUM(BW18:CB18)</f>
        <v>#REF!</v>
      </c>
    </row>
    <row r="19" spans="1:81" ht="15.75">
      <c r="A19" s="129">
        <v>9</v>
      </c>
      <c r="B19" s="131" t="s">
        <v>27</v>
      </c>
      <c r="C19" s="12">
        <v>0</v>
      </c>
      <c r="D19" s="12">
        <v>0</v>
      </c>
      <c r="E19" s="12">
        <v>5</v>
      </c>
      <c r="F19" s="12">
        <v>0</v>
      </c>
      <c r="G19" s="12">
        <v>0</v>
      </c>
      <c r="H19" s="12">
        <v>0</v>
      </c>
      <c r="I19" s="101">
        <f t="shared" si="0"/>
        <v>5</v>
      </c>
      <c r="J19" s="13"/>
      <c r="K19" s="12">
        <v>0</v>
      </c>
      <c r="L19" s="12">
        <v>0</v>
      </c>
      <c r="M19" s="12">
        <v>12</v>
      </c>
      <c r="N19" s="12">
        <v>0.5</v>
      </c>
      <c r="O19" s="12">
        <v>0</v>
      </c>
      <c r="P19" s="12">
        <v>1</v>
      </c>
      <c r="Q19" s="101">
        <f t="shared" ref="Q19" si="20">SUM(K19:P19)</f>
        <v>13.5</v>
      </c>
      <c r="S19" s="14">
        <v>0</v>
      </c>
      <c r="T19" s="14">
        <v>0</v>
      </c>
      <c r="U19" s="12">
        <v>5</v>
      </c>
      <c r="V19" s="14">
        <v>0</v>
      </c>
      <c r="W19" s="14">
        <v>0</v>
      </c>
      <c r="X19" s="14">
        <v>0</v>
      </c>
      <c r="Y19" s="107">
        <f t="shared" si="8"/>
        <v>5</v>
      </c>
      <c r="Z19" s="14"/>
      <c r="AA19" s="14">
        <v>0</v>
      </c>
      <c r="AB19" s="14">
        <v>0</v>
      </c>
      <c r="AC19" s="14">
        <v>8</v>
      </c>
      <c r="AD19" s="14">
        <v>0.55000000000000004</v>
      </c>
      <c r="AE19" s="14">
        <v>0</v>
      </c>
      <c r="AF19" s="14">
        <v>1.1499999999999999</v>
      </c>
      <c r="AG19" s="104">
        <f t="shared" si="9"/>
        <v>9.7000000000000011</v>
      </c>
      <c r="AH19" s="32"/>
      <c r="AI19" s="14">
        <v>0</v>
      </c>
      <c r="AJ19" s="14">
        <v>0</v>
      </c>
      <c r="AK19" s="14">
        <v>15</v>
      </c>
      <c r="AL19" s="14">
        <v>0</v>
      </c>
      <c r="AM19" s="14">
        <v>0</v>
      </c>
      <c r="AN19" s="14">
        <v>0</v>
      </c>
      <c r="AO19" s="104">
        <f t="shared" si="10"/>
        <v>15</v>
      </c>
      <c r="AP19" s="32"/>
      <c r="AQ19" s="14">
        <v>0</v>
      </c>
      <c r="AR19" s="14">
        <v>0</v>
      </c>
      <c r="AS19" s="14">
        <v>3</v>
      </c>
      <c r="AT19" s="14">
        <v>0</v>
      </c>
      <c r="AU19" s="14">
        <v>0</v>
      </c>
      <c r="AV19" s="14">
        <v>0</v>
      </c>
      <c r="AW19" s="104">
        <f t="shared" si="11"/>
        <v>3</v>
      </c>
      <c r="AX19" s="32"/>
      <c r="AY19" s="14">
        <v>0</v>
      </c>
      <c r="AZ19" s="14">
        <v>0</v>
      </c>
      <c r="BA19" s="14">
        <v>2</v>
      </c>
      <c r="BB19" s="14">
        <v>0</v>
      </c>
      <c r="BC19" s="14">
        <v>0</v>
      </c>
      <c r="BD19" s="14">
        <v>0</v>
      </c>
      <c r="BE19" s="104">
        <f t="shared" si="12"/>
        <v>2</v>
      </c>
      <c r="BF19" s="32"/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0.5</v>
      </c>
      <c r="BM19" s="104">
        <f t="shared" si="13"/>
        <v>0.5</v>
      </c>
      <c r="BN19" s="32"/>
      <c r="BO19" s="12">
        <f t="shared" si="2"/>
        <v>0</v>
      </c>
      <c r="BP19" s="12">
        <f t="shared" si="3"/>
        <v>0</v>
      </c>
      <c r="BQ19" s="12">
        <f t="shared" si="4"/>
        <v>50</v>
      </c>
      <c r="BR19" s="12">
        <f t="shared" si="5"/>
        <v>1.05</v>
      </c>
      <c r="BS19" s="12">
        <f t="shared" si="6"/>
        <v>0</v>
      </c>
      <c r="BT19" s="12">
        <f t="shared" si="7"/>
        <v>2.65</v>
      </c>
      <c r="BU19" s="101">
        <f t="shared" si="14"/>
        <v>53.699999999999996</v>
      </c>
      <c r="BW19" s="12" t="e">
        <f>#REF!-BO19</f>
        <v>#REF!</v>
      </c>
      <c r="BX19" s="12" t="e">
        <f>#REF!-BP19</f>
        <v>#REF!</v>
      </c>
      <c r="BY19" s="12" t="e">
        <f>#REF!-BQ19</f>
        <v>#REF!</v>
      </c>
      <c r="BZ19" s="12" t="e">
        <f>#REF!-BR19</f>
        <v>#REF!</v>
      </c>
      <c r="CA19" s="12" t="e">
        <f>#REF!-BS19</f>
        <v>#REF!</v>
      </c>
      <c r="CB19" s="12" t="e">
        <f>#REF!-BT19</f>
        <v>#REF!</v>
      </c>
      <c r="CC19" s="13" t="e">
        <f t="shared" ref="CC19" si="21">SUM(BW19:CB19)</f>
        <v>#REF!</v>
      </c>
    </row>
    <row r="20" spans="1:81" ht="15.75">
      <c r="A20" s="130"/>
      <c r="B20" s="132"/>
      <c r="C20" s="12">
        <v>0</v>
      </c>
      <c r="D20" s="12">
        <v>0</v>
      </c>
      <c r="E20" s="12">
        <v>6</v>
      </c>
      <c r="F20" s="12">
        <v>0</v>
      </c>
      <c r="G20" s="12">
        <v>0</v>
      </c>
      <c r="H20" s="12">
        <v>0</v>
      </c>
      <c r="I20" s="101">
        <f>SUM(C20:H20)</f>
        <v>6</v>
      </c>
      <c r="J20" s="13"/>
      <c r="K20" s="12">
        <v>0</v>
      </c>
      <c r="L20" s="12">
        <v>0</v>
      </c>
      <c r="M20" s="12">
        <v>18</v>
      </c>
      <c r="N20" s="12">
        <v>0.8</v>
      </c>
      <c r="O20" s="12">
        <v>1.2</v>
      </c>
      <c r="P20" s="12">
        <v>0</v>
      </c>
      <c r="Q20" s="101">
        <f>SUM(K20:P20)</f>
        <v>20</v>
      </c>
      <c r="S20" s="14">
        <v>0</v>
      </c>
      <c r="T20" s="14">
        <v>0</v>
      </c>
      <c r="U20" s="12">
        <v>6</v>
      </c>
      <c r="V20" s="14">
        <v>0</v>
      </c>
      <c r="W20" s="14">
        <v>0</v>
      </c>
      <c r="X20" s="14">
        <v>0</v>
      </c>
      <c r="Y20" s="107">
        <f t="shared" si="8"/>
        <v>6</v>
      </c>
      <c r="Z20" s="14"/>
      <c r="AA20" s="14">
        <v>0</v>
      </c>
      <c r="AB20" s="14">
        <v>0</v>
      </c>
      <c r="AC20" s="14">
        <v>14</v>
      </c>
      <c r="AD20" s="14">
        <v>0.35</v>
      </c>
      <c r="AE20" s="14">
        <v>1.4</v>
      </c>
      <c r="AF20" s="14">
        <v>0</v>
      </c>
      <c r="AG20" s="104">
        <f t="shared" si="9"/>
        <v>15.75</v>
      </c>
      <c r="AH20" s="32"/>
      <c r="AI20" s="14">
        <v>0</v>
      </c>
      <c r="AJ20" s="14">
        <v>0</v>
      </c>
      <c r="AK20" s="14">
        <v>18</v>
      </c>
      <c r="AL20" s="14">
        <v>0</v>
      </c>
      <c r="AM20" s="14">
        <v>0</v>
      </c>
      <c r="AN20" s="14">
        <v>0</v>
      </c>
      <c r="AO20" s="104">
        <f t="shared" si="10"/>
        <v>18</v>
      </c>
      <c r="AP20" s="32"/>
      <c r="AQ20" s="14">
        <v>0</v>
      </c>
      <c r="AR20" s="14">
        <v>0</v>
      </c>
      <c r="AS20" s="14">
        <v>5</v>
      </c>
      <c r="AT20" s="14">
        <v>0</v>
      </c>
      <c r="AU20" s="14">
        <v>0</v>
      </c>
      <c r="AV20" s="14">
        <v>0</v>
      </c>
      <c r="AW20" s="104">
        <f t="shared" si="11"/>
        <v>5</v>
      </c>
      <c r="AX20" s="32"/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04">
        <f t="shared" si="12"/>
        <v>0</v>
      </c>
      <c r="BF20" s="32"/>
      <c r="BG20" s="14">
        <v>0</v>
      </c>
      <c r="BH20" s="14">
        <v>0</v>
      </c>
      <c r="BI20" s="14">
        <v>0</v>
      </c>
      <c r="BJ20" s="14">
        <v>0.75</v>
      </c>
      <c r="BK20" s="14">
        <v>0.5</v>
      </c>
      <c r="BL20" s="14">
        <v>0</v>
      </c>
      <c r="BM20" s="104">
        <f t="shared" si="13"/>
        <v>1.25</v>
      </c>
      <c r="BN20" s="32"/>
      <c r="BO20" s="12">
        <f t="shared" si="2"/>
        <v>0</v>
      </c>
      <c r="BP20" s="12">
        <f t="shared" si="3"/>
        <v>0</v>
      </c>
      <c r="BQ20" s="12">
        <f t="shared" si="4"/>
        <v>67</v>
      </c>
      <c r="BR20" s="12">
        <f t="shared" si="5"/>
        <v>1.9</v>
      </c>
      <c r="BS20" s="12">
        <f t="shared" si="6"/>
        <v>3.0999999999999996</v>
      </c>
      <c r="BT20" s="12">
        <f t="shared" si="7"/>
        <v>0</v>
      </c>
      <c r="BU20" s="101">
        <f t="shared" si="14"/>
        <v>72</v>
      </c>
      <c r="BW20" s="12" t="e">
        <f>#REF!-BO20</f>
        <v>#REF!</v>
      </c>
      <c r="BX20" s="12" t="e">
        <f>#REF!-BP20</f>
        <v>#REF!</v>
      </c>
      <c r="BY20" s="12" t="e">
        <f>#REF!-BQ20</f>
        <v>#REF!</v>
      </c>
      <c r="BZ20" s="12" t="e">
        <f>#REF!-BR20</f>
        <v>#REF!</v>
      </c>
      <c r="CA20" s="12" t="e">
        <f>#REF!-BS20</f>
        <v>#REF!</v>
      </c>
      <c r="CB20" s="12" t="e">
        <f>#REF!-BT20</f>
        <v>#REF!</v>
      </c>
      <c r="CC20" s="13" t="e">
        <f>SUM(BW20:CB20)</f>
        <v>#REF!</v>
      </c>
    </row>
    <row r="21" spans="1:81" ht="15.75">
      <c r="A21" s="7">
        <v>10</v>
      </c>
      <c r="B21" s="8" t="s">
        <v>28</v>
      </c>
      <c r="C21" s="12">
        <v>0</v>
      </c>
      <c r="D21" s="12">
        <v>0</v>
      </c>
      <c r="E21" s="12">
        <v>4</v>
      </c>
      <c r="F21" s="12">
        <v>0</v>
      </c>
      <c r="G21" s="12">
        <v>0</v>
      </c>
      <c r="H21" s="12">
        <v>0</v>
      </c>
      <c r="I21" s="101">
        <f t="shared" si="0"/>
        <v>4</v>
      </c>
      <c r="J21" s="13"/>
      <c r="K21" s="12">
        <v>0</v>
      </c>
      <c r="L21" s="12">
        <v>0</v>
      </c>
      <c r="M21" s="12">
        <v>10</v>
      </c>
      <c r="N21" s="12">
        <v>0.5</v>
      </c>
      <c r="O21" s="12">
        <v>0</v>
      </c>
      <c r="P21" s="12">
        <v>1</v>
      </c>
      <c r="Q21" s="101">
        <f t="shared" ref="Q21" si="22">SUM(K21:P21)</f>
        <v>11.5</v>
      </c>
      <c r="S21" s="14">
        <v>0</v>
      </c>
      <c r="T21" s="14">
        <v>0</v>
      </c>
      <c r="U21" s="12">
        <v>4</v>
      </c>
      <c r="V21" s="14">
        <v>0</v>
      </c>
      <c r="W21" s="14">
        <v>0</v>
      </c>
      <c r="X21" s="14">
        <v>0</v>
      </c>
      <c r="Y21" s="107">
        <f t="shared" si="8"/>
        <v>4</v>
      </c>
      <c r="Z21" s="14"/>
      <c r="AA21" s="14">
        <v>0</v>
      </c>
      <c r="AB21" s="14">
        <v>0</v>
      </c>
      <c r="AC21" s="14">
        <v>8</v>
      </c>
      <c r="AD21" s="14">
        <v>0.45</v>
      </c>
      <c r="AE21" s="14">
        <v>0</v>
      </c>
      <c r="AF21" s="14">
        <v>0.75</v>
      </c>
      <c r="AG21" s="104">
        <f t="shared" si="9"/>
        <v>9.1999999999999993</v>
      </c>
      <c r="AH21" s="32"/>
      <c r="AI21" s="14">
        <v>0</v>
      </c>
      <c r="AJ21" s="14">
        <v>0</v>
      </c>
      <c r="AK21" s="14">
        <v>12</v>
      </c>
      <c r="AL21" s="14">
        <v>0</v>
      </c>
      <c r="AM21" s="14">
        <v>0</v>
      </c>
      <c r="AN21" s="14">
        <v>0</v>
      </c>
      <c r="AO21" s="104">
        <f t="shared" si="10"/>
        <v>12</v>
      </c>
      <c r="AP21" s="32"/>
      <c r="AQ21" s="14">
        <v>0</v>
      </c>
      <c r="AR21" s="14">
        <v>0</v>
      </c>
      <c r="AS21" s="14">
        <v>3</v>
      </c>
      <c r="AT21" s="14">
        <v>0</v>
      </c>
      <c r="AU21" s="14">
        <v>0</v>
      </c>
      <c r="AV21" s="14">
        <v>0</v>
      </c>
      <c r="AW21" s="104">
        <f t="shared" si="11"/>
        <v>3</v>
      </c>
      <c r="AX21" s="32"/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04">
        <f t="shared" si="12"/>
        <v>0</v>
      </c>
      <c r="BF21" s="32"/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0.5</v>
      </c>
      <c r="BM21" s="104">
        <f t="shared" si="13"/>
        <v>0.5</v>
      </c>
      <c r="BN21" s="32"/>
      <c r="BO21" s="12">
        <f t="shared" si="2"/>
        <v>0</v>
      </c>
      <c r="BP21" s="12">
        <f t="shared" si="3"/>
        <v>0</v>
      </c>
      <c r="BQ21" s="12">
        <f t="shared" si="4"/>
        <v>41</v>
      </c>
      <c r="BR21" s="12">
        <f t="shared" si="5"/>
        <v>0.95</v>
      </c>
      <c r="BS21" s="12">
        <f t="shared" si="6"/>
        <v>0</v>
      </c>
      <c r="BT21" s="12">
        <f t="shared" si="7"/>
        <v>2.25</v>
      </c>
      <c r="BU21" s="101">
        <f t="shared" si="14"/>
        <v>44.2</v>
      </c>
      <c r="BW21" s="12" t="e">
        <f>#REF!-BO21</f>
        <v>#REF!</v>
      </c>
      <c r="BX21" s="12" t="e">
        <f>#REF!-BP21</f>
        <v>#REF!</v>
      </c>
      <c r="BY21" s="12" t="e">
        <f>#REF!-BQ21</f>
        <v>#REF!</v>
      </c>
      <c r="BZ21" s="12" t="e">
        <f>#REF!-BR21</f>
        <v>#REF!</v>
      </c>
      <c r="CA21" s="12" t="e">
        <f>#REF!-BS21</f>
        <v>#REF!</v>
      </c>
      <c r="CB21" s="12" t="e">
        <f>#REF!-BT21</f>
        <v>#REF!</v>
      </c>
      <c r="CC21" s="13" t="e">
        <f t="shared" ref="CC21" si="23">SUM(BW21:CB21)</f>
        <v>#REF!</v>
      </c>
    </row>
    <row r="22" spans="1:81" ht="15.75">
      <c r="A22" s="7">
        <v>11</v>
      </c>
      <c r="B22" s="8" t="s">
        <v>29</v>
      </c>
      <c r="C22" s="12">
        <v>0</v>
      </c>
      <c r="D22" s="12">
        <v>0</v>
      </c>
      <c r="E22" s="12">
        <v>4</v>
      </c>
      <c r="F22" s="12">
        <v>0</v>
      </c>
      <c r="G22" s="12">
        <v>0</v>
      </c>
      <c r="H22" s="12">
        <v>0</v>
      </c>
      <c r="I22" s="101">
        <f>SUM(C22:H22)</f>
        <v>4</v>
      </c>
      <c r="J22" s="13"/>
      <c r="K22" s="12">
        <v>0</v>
      </c>
      <c r="L22" s="12">
        <v>0</v>
      </c>
      <c r="M22" s="12">
        <v>12</v>
      </c>
      <c r="N22" s="12">
        <v>0</v>
      </c>
      <c r="O22" s="12">
        <v>1</v>
      </c>
      <c r="P22" s="12">
        <v>0</v>
      </c>
      <c r="Q22" s="101">
        <f>SUM(K22:P22)</f>
        <v>13</v>
      </c>
      <c r="S22" s="14">
        <v>0</v>
      </c>
      <c r="T22" s="14">
        <v>0</v>
      </c>
      <c r="U22" s="12">
        <v>4</v>
      </c>
      <c r="V22" s="14">
        <v>1.06</v>
      </c>
      <c r="W22" s="14">
        <v>0.5</v>
      </c>
      <c r="X22" s="14">
        <v>0</v>
      </c>
      <c r="Y22" s="107">
        <f t="shared" si="8"/>
        <v>5.5600000000000005</v>
      </c>
      <c r="Z22" s="14"/>
      <c r="AA22" s="14">
        <v>0</v>
      </c>
      <c r="AB22" s="14">
        <v>0</v>
      </c>
      <c r="AC22" s="14">
        <v>6</v>
      </c>
      <c r="AD22" s="14">
        <v>0</v>
      </c>
      <c r="AE22" s="14">
        <v>0.95</v>
      </c>
      <c r="AF22" s="14">
        <v>0</v>
      </c>
      <c r="AG22" s="104">
        <f t="shared" si="9"/>
        <v>6.95</v>
      </c>
      <c r="AH22" s="32"/>
      <c r="AI22" s="14">
        <v>0</v>
      </c>
      <c r="AJ22" s="14">
        <v>0</v>
      </c>
      <c r="AK22" s="14">
        <v>12</v>
      </c>
      <c r="AL22" s="14">
        <v>0</v>
      </c>
      <c r="AM22" s="14">
        <v>0</v>
      </c>
      <c r="AN22" s="14">
        <v>0</v>
      </c>
      <c r="AO22" s="104">
        <f t="shared" si="10"/>
        <v>12</v>
      </c>
      <c r="AP22" s="32"/>
      <c r="AQ22" s="14">
        <v>0</v>
      </c>
      <c r="AR22" s="14">
        <v>0</v>
      </c>
      <c r="AS22" s="14">
        <v>4</v>
      </c>
      <c r="AT22" s="14">
        <v>0</v>
      </c>
      <c r="AU22" s="14">
        <v>0</v>
      </c>
      <c r="AV22" s="14">
        <v>0</v>
      </c>
      <c r="AW22" s="104">
        <f t="shared" si="11"/>
        <v>4</v>
      </c>
      <c r="AX22" s="32"/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4">
        <v>0</v>
      </c>
      <c r="BE22" s="104">
        <f t="shared" si="12"/>
        <v>0</v>
      </c>
      <c r="BF22" s="32"/>
      <c r="BG22" s="14">
        <v>0</v>
      </c>
      <c r="BH22" s="14">
        <v>0</v>
      </c>
      <c r="BI22" s="14">
        <v>0</v>
      </c>
      <c r="BJ22" s="14">
        <v>0</v>
      </c>
      <c r="BK22" s="14">
        <v>0.5</v>
      </c>
      <c r="BL22" s="14">
        <v>0</v>
      </c>
      <c r="BM22" s="104">
        <f t="shared" si="13"/>
        <v>0.5</v>
      </c>
      <c r="BN22" s="32"/>
      <c r="BO22" s="12">
        <f t="shared" si="2"/>
        <v>0</v>
      </c>
      <c r="BP22" s="12">
        <f t="shared" si="3"/>
        <v>0</v>
      </c>
      <c r="BQ22" s="12">
        <f t="shared" si="4"/>
        <v>42</v>
      </c>
      <c r="BR22" s="12">
        <f t="shared" si="5"/>
        <v>1.06</v>
      </c>
      <c r="BS22" s="12">
        <f t="shared" si="6"/>
        <v>2.95</v>
      </c>
      <c r="BT22" s="12">
        <f t="shared" si="7"/>
        <v>0</v>
      </c>
      <c r="BU22" s="101">
        <f t="shared" si="14"/>
        <v>46.010000000000005</v>
      </c>
      <c r="BW22" s="12" t="e">
        <f>#REF!-BO22</f>
        <v>#REF!</v>
      </c>
      <c r="BX22" s="12" t="e">
        <f>#REF!-BP22</f>
        <v>#REF!</v>
      </c>
      <c r="BY22" s="12" t="e">
        <f>#REF!-BQ22</f>
        <v>#REF!</v>
      </c>
      <c r="BZ22" s="12" t="e">
        <f>#REF!-BR22</f>
        <v>#REF!</v>
      </c>
      <c r="CA22" s="12" t="e">
        <f>#REF!-BS22</f>
        <v>#REF!</v>
      </c>
      <c r="CB22" s="12" t="e">
        <f>#REF!-BT22</f>
        <v>#REF!</v>
      </c>
      <c r="CC22" s="13" t="e">
        <f>SUM(BW22:CB22)</f>
        <v>#REF!</v>
      </c>
    </row>
    <row r="23" spans="1:81" ht="15.75">
      <c r="A23" s="129">
        <v>12</v>
      </c>
      <c r="B23" s="131" t="s">
        <v>30</v>
      </c>
      <c r="C23" s="12">
        <v>0</v>
      </c>
      <c r="D23" s="12">
        <v>0</v>
      </c>
      <c r="E23" s="12">
        <v>5</v>
      </c>
      <c r="F23" s="12">
        <v>0</v>
      </c>
      <c r="G23" s="12">
        <v>0</v>
      </c>
      <c r="H23" s="12">
        <v>0</v>
      </c>
      <c r="I23" s="101">
        <f t="shared" si="0"/>
        <v>5</v>
      </c>
      <c r="J23" s="13"/>
      <c r="K23" s="12">
        <v>0</v>
      </c>
      <c r="L23" s="12">
        <v>0</v>
      </c>
      <c r="M23" s="12">
        <v>13</v>
      </c>
      <c r="N23" s="12">
        <v>0.8</v>
      </c>
      <c r="O23" s="12">
        <v>0</v>
      </c>
      <c r="P23" s="12">
        <v>1.5</v>
      </c>
      <c r="Q23" s="101">
        <f t="shared" ref="Q23" si="24">SUM(K23:P23)</f>
        <v>15.3</v>
      </c>
      <c r="S23" s="14">
        <v>0</v>
      </c>
      <c r="T23" s="14">
        <v>0</v>
      </c>
      <c r="U23" s="12">
        <v>5</v>
      </c>
      <c r="V23" s="14">
        <v>0</v>
      </c>
      <c r="W23" s="14">
        <v>0</v>
      </c>
      <c r="X23" s="14">
        <v>0</v>
      </c>
      <c r="Y23" s="107">
        <f t="shared" si="8"/>
        <v>5</v>
      </c>
      <c r="Z23" s="14"/>
      <c r="AA23" s="14">
        <v>0</v>
      </c>
      <c r="AB23" s="14">
        <v>0</v>
      </c>
      <c r="AC23" s="14">
        <v>10</v>
      </c>
      <c r="AD23" s="14">
        <v>0.3</v>
      </c>
      <c r="AE23" s="14">
        <v>0</v>
      </c>
      <c r="AF23" s="14">
        <v>0.9</v>
      </c>
      <c r="AG23" s="104">
        <f t="shared" si="9"/>
        <v>11.200000000000001</v>
      </c>
      <c r="AH23" s="32"/>
      <c r="AI23" s="14">
        <v>0</v>
      </c>
      <c r="AJ23" s="14">
        <v>0</v>
      </c>
      <c r="AK23" s="14">
        <v>12</v>
      </c>
      <c r="AL23" s="14">
        <v>0</v>
      </c>
      <c r="AM23" s="14">
        <v>0</v>
      </c>
      <c r="AN23" s="14">
        <v>0</v>
      </c>
      <c r="AO23" s="104">
        <f t="shared" si="10"/>
        <v>12</v>
      </c>
      <c r="AP23" s="32"/>
      <c r="AQ23" s="14">
        <v>0</v>
      </c>
      <c r="AR23" s="14">
        <v>0</v>
      </c>
      <c r="AS23" s="14">
        <v>6</v>
      </c>
      <c r="AT23" s="14">
        <v>0</v>
      </c>
      <c r="AU23" s="14">
        <v>0</v>
      </c>
      <c r="AV23" s="14">
        <v>0</v>
      </c>
      <c r="AW23" s="104">
        <f t="shared" si="11"/>
        <v>6</v>
      </c>
      <c r="AX23" s="32"/>
      <c r="AY23" s="14">
        <v>0</v>
      </c>
      <c r="AZ23" s="14">
        <v>0</v>
      </c>
      <c r="BA23" s="14">
        <v>8</v>
      </c>
      <c r="BB23" s="14">
        <v>0</v>
      </c>
      <c r="BC23" s="14">
        <v>0</v>
      </c>
      <c r="BD23" s="14">
        <v>0</v>
      </c>
      <c r="BE23" s="104">
        <f t="shared" si="12"/>
        <v>8</v>
      </c>
      <c r="BF23" s="32"/>
      <c r="BG23" s="14">
        <v>0</v>
      </c>
      <c r="BH23" s="14">
        <v>0</v>
      </c>
      <c r="BI23" s="14">
        <v>0</v>
      </c>
      <c r="BJ23" s="14">
        <v>0.5</v>
      </c>
      <c r="BK23" s="14">
        <v>0</v>
      </c>
      <c r="BL23" s="14">
        <v>0.5</v>
      </c>
      <c r="BM23" s="104">
        <f t="shared" si="13"/>
        <v>1</v>
      </c>
      <c r="BN23" s="32"/>
      <c r="BO23" s="12">
        <f t="shared" si="2"/>
        <v>0</v>
      </c>
      <c r="BP23" s="12">
        <f t="shared" si="3"/>
        <v>0</v>
      </c>
      <c r="BQ23" s="12">
        <f t="shared" si="4"/>
        <v>59</v>
      </c>
      <c r="BR23" s="12">
        <f t="shared" si="5"/>
        <v>1.6</v>
      </c>
      <c r="BS23" s="12">
        <f t="shared" si="6"/>
        <v>0</v>
      </c>
      <c r="BT23" s="12">
        <f t="shared" si="7"/>
        <v>2.9</v>
      </c>
      <c r="BU23" s="101">
        <f t="shared" si="14"/>
        <v>63.5</v>
      </c>
      <c r="BW23" s="12" t="e">
        <f>#REF!-BO23</f>
        <v>#REF!</v>
      </c>
      <c r="BX23" s="12" t="e">
        <f>#REF!-BP23</f>
        <v>#REF!</v>
      </c>
      <c r="BY23" s="12" t="e">
        <f>#REF!-BQ23</f>
        <v>#REF!</v>
      </c>
      <c r="BZ23" s="12" t="e">
        <f>#REF!-BR23</f>
        <v>#REF!</v>
      </c>
      <c r="CA23" s="12" t="e">
        <f>#REF!-BS23</f>
        <v>#REF!</v>
      </c>
      <c r="CB23" s="12" t="e">
        <f>#REF!-BT23</f>
        <v>#REF!</v>
      </c>
      <c r="CC23" s="13" t="e">
        <f t="shared" ref="CC23" si="25">SUM(BW23:CB23)</f>
        <v>#REF!</v>
      </c>
    </row>
    <row r="24" spans="1:81" ht="15.75">
      <c r="A24" s="130"/>
      <c r="B24" s="132"/>
      <c r="C24" s="12">
        <v>0</v>
      </c>
      <c r="D24" s="12">
        <v>0</v>
      </c>
      <c r="E24" s="12">
        <v>5</v>
      </c>
      <c r="F24" s="12">
        <v>0</v>
      </c>
      <c r="G24" s="12">
        <v>0</v>
      </c>
      <c r="H24" s="12">
        <v>0</v>
      </c>
      <c r="I24" s="101">
        <f>SUM(C24:H24)</f>
        <v>5</v>
      </c>
      <c r="J24" s="13"/>
      <c r="K24" s="12">
        <v>0</v>
      </c>
      <c r="L24" s="12">
        <v>0</v>
      </c>
      <c r="M24" s="12">
        <v>16</v>
      </c>
      <c r="N24" s="12">
        <v>0.8</v>
      </c>
      <c r="O24" s="12">
        <v>1.5</v>
      </c>
      <c r="P24" s="12">
        <v>0</v>
      </c>
      <c r="Q24" s="101">
        <f>SUM(K24:P24)</f>
        <v>18.3</v>
      </c>
      <c r="S24" s="14">
        <v>0</v>
      </c>
      <c r="T24" s="14">
        <v>0</v>
      </c>
      <c r="U24" s="12">
        <v>5</v>
      </c>
      <c r="V24" s="14">
        <v>0</v>
      </c>
      <c r="W24" s="14">
        <v>0.5</v>
      </c>
      <c r="X24" s="14">
        <v>0</v>
      </c>
      <c r="Y24" s="107">
        <f t="shared" si="8"/>
        <v>5.5</v>
      </c>
      <c r="Z24" s="14"/>
      <c r="AA24" s="14">
        <v>0</v>
      </c>
      <c r="AB24" s="14">
        <v>0</v>
      </c>
      <c r="AC24" s="14">
        <v>7</v>
      </c>
      <c r="AD24" s="14">
        <v>0.45</v>
      </c>
      <c r="AE24" s="14">
        <v>1.1000000000000001</v>
      </c>
      <c r="AF24" s="14">
        <v>0</v>
      </c>
      <c r="AG24" s="104">
        <f t="shared" si="9"/>
        <v>8.5500000000000007</v>
      </c>
      <c r="AH24" s="32"/>
      <c r="AI24" s="14">
        <v>0</v>
      </c>
      <c r="AJ24" s="14">
        <v>0</v>
      </c>
      <c r="AK24" s="14">
        <v>9</v>
      </c>
      <c r="AL24" s="14">
        <v>0</v>
      </c>
      <c r="AM24" s="14">
        <v>0</v>
      </c>
      <c r="AN24" s="14">
        <v>0</v>
      </c>
      <c r="AO24" s="104">
        <f t="shared" si="10"/>
        <v>9</v>
      </c>
      <c r="AP24" s="32"/>
      <c r="AQ24" s="14">
        <v>0</v>
      </c>
      <c r="AR24" s="14">
        <v>0</v>
      </c>
      <c r="AS24" s="14">
        <v>5</v>
      </c>
      <c r="AT24" s="14">
        <v>0</v>
      </c>
      <c r="AU24" s="14">
        <v>0</v>
      </c>
      <c r="AV24" s="14">
        <v>0</v>
      </c>
      <c r="AW24" s="104">
        <f t="shared" si="11"/>
        <v>5</v>
      </c>
      <c r="AX24" s="32"/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04">
        <f t="shared" si="12"/>
        <v>0</v>
      </c>
      <c r="BF24" s="32"/>
      <c r="BG24" s="14">
        <v>0</v>
      </c>
      <c r="BH24" s="14">
        <v>0</v>
      </c>
      <c r="BI24" s="14">
        <v>0</v>
      </c>
      <c r="BJ24" s="14">
        <v>0.5</v>
      </c>
      <c r="BK24" s="14">
        <v>0.5</v>
      </c>
      <c r="BL24" s="14">
        <v>0</v>
      </c>
      <c r="BM24" s="104">
        <f t="shared" si="13"/>
        <v>1</v>
      </c>
      <c r="BN24" s="32"/>
      <c r="BO24" s="12">
        <f t="shared" si="2"/>
        <v>0</v>
      </c>
      <c r="BP24" s="12">
        <f t="shared" si="3"/>
        <v>0</v>
      </c>
      <c r="BQ24" s="12">
        <f t="shared" si="4"/>
        <v>47</v>
      </c>
      <c r="BR24" s="12">
        <f t="shared" si="5"/>
        <v>1.75</v>
      </c>
      <c r="BS24" s="12">
        <f t="shared" si="6"/>
        <v>3.6</v>
      </c>
      <c r="BT24" s="12">
        <f t="shared" si="7"/>
        <v>0</v>
      </c>
      <c r="BU24" s="101">
        <f t="shared" si="14"/>
        <v>52.35</v>
      </c>
      <c r="BW24" s="12" t="e">
        <f>#REF!-BO24</f>
        <v>#REF!</v>
      </c>
      <c r="BX24" s="12" t="e">
        <f>#REF!-BP24</f>
        <v>#REF!</v>
      </c>
      <c r="BY24" s="12" t="e">
        <f>#REF!-BQ24</f>
        <v>#REF!</v>
      </c>
      <c r="BZ24" s="12" t="e">
        <f>#REF!-BR24</f>
        <v>#REF!</v>
      </c>
      <c r="CA24" s="12" t="e">
        <f>#REF!-BS24</f>
        <v>#REF!</v>
      </c>
      <c r="CB24" s="12" t="e">
        <f>#REF!-BT24</f>
        <v>#REF!</v>
      </c>
      <c r="CC24" s="13" t="e">
        <f>SUM(BW24:CB24)</f>
        <v>#REF!</v>
      </c>
    </row>
    <row r="25" spans="1:81" ht="15.75">
      <c r="A25" s="46">
        <v>13</v>
      </c>
      <c r="B25" s="47" t="s">
        <v>31</v>
      </c>
      <c r="C25" s="12">
        <v>0</v>
      </c>
      <c r="D25" s="12">
        <v>0</v>
      </c>
      <c r="E25" s="12">
        <v>2</v>
      </c>
      <c r="F25" s="12">
        <v>0</v>
      </c>
      <c r="G25" s="12">
        <v>0</v>
      </c>
      <c r="H25" s="12">
        <v>0</v>
      </c>
      <c r="I25" s="101">
        <f t="shared" si="0"/>
        <v>2</v>
      </c>
      <c r="J25" s="13"/>
      <c r="K25" s="12">
        <v>0</v>
      </c>
      <c r="L25" s="12">
        <v>0</v>
      </c>
      <c r="M25" s="12">
        <v>6</v>
      </c>
      <c r="N25" s="12">
        <v>0.5</v>
      </c>
      <c r="O25" s="12">
        <v>0</v>
      </c>
      <c r="P25" s="12">
        <v>1</v>
      </c>
      <c r="Q25" s="101">
        <f t="shared" ref="Q25:Q26" si="26">SUM(K25:P25)</f>
        <v>7.5</v>
      </c>
      <c r="S25" s="14">
        <v>0</v>
      </c>
      <c r="T25" s="14">
        <v>0</v>
      </c>
      <c r="U25" s="12">
        <v>2</v>
      </c>
      <c r="V25" s="14">
        <v>0</v>
      </c>
      <c r="W25" s="14">
        <v>0</v>
      </c>
      <c r="X25" s="14">
        <v>0.5</v>
      </c>
      <c r="Y25" s="107">
        <f t="shared" si="8"/>
        <v>2.5</v>
      </c>
      <c r="Z25" s="14"/>
      <c r="AA25" s="14">
        <v>0</v>
      </c>
      <c r="AB25" s="14">
        <v>0</v>
      </c>
      <c r="AC25" s="14">
        <v>4</v>
      </c>
      <c r="AD25" s="14">
        <v>0.25</v>
      </c>
      <c r="AE25" s="14">
        <v>0</v>
      </c>
      <c r="AF25" s="14">
        <v>0.5</v>
      </c>
      <c r="AG25" s="104">
        <f t="shared" si="9"/>
        <v>4.75</v>
      </c>
      <c r="AH25" s="32"/>
      <c r="AI25" s="14">
        <v>0</v>
      </c>
      <c r="AJ25" s="14">
        <v>0</v>
      </c>
      <c r="AK25" s="14">
        <v>6</v>
      </c>
      <c r="AL25" s="14">
        <v>0</v>
      </c>
      <c r="AM25" s="14">
        <v>0</v>
      </c>
      <c r="AN25" s="14">
        <v>0</v>
      </c>
      <c r="AO25" s="104">
        <f t="shared" si="10"/>
        <v>6</v>
      </c>
      <c r="AP25" s="32"/>
      <c r="AQ25" s="14">
        <v>0</v>
      </c>
      <c r="AR25" s="14">
        <v>0</v>
      </c>
      <c r="AS25" s="14">
        <v>10.27</v>
      </c>
      <c r="AT25" s="14">
        <v>0</v>
      </c>
      <c r="AU25" s="14">
        <v>0</v>
      </c>
      <c r="AV25" s="14">
        <v>0</v>
      </c>
      <c r="AW25" s="104">
        <f t="shared" si="11"/>
        <v>10.27</v>
      </c>
      <c r="AX25" s="32" t="s">
        <v>98</v>
      </c>
      <c r="AY25" s="14">
        <v>0</v>
      </c>
      <c r="AZ25" s="14">
        <v>0</v>
      </c>
      <c r="BA25" s="14">
        <v>6.3</v>
      </c>
      <c r="BB25" s="14">
        <v>0</v>
      </c>
      <c r="BC25" s="14">
        <v>0</v>
      </c>
      <c r="BD25" s="14">
        <v>0</v>
      </c>
      <c r="BE25" s="104">
        <f t="shared" si="12"/>
        <v>6.3</v>
      </c>
      <c r="BF25" s="32"/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0.5</v>
      </c>
      <c r="BM25" s="104">
        <f t="shared" si="13"/>
        <v>0.5</v>
      </c>
      <c r="BN25" s="32"/>
      <c r="BO25" s="12">
        <f t="shared" si="2"/>
        <v>0</v>
      </c>
      <c r="BP25" s="12">
        <f t="shared" si="3"/>
        <v>0</v>
      </c>
      <c r="BQ25" s="12">
        <f t="shared" si="4"/>
        <v>36.57</v>
      </c>
      <c r="BR25" s="12">
        <f t="shared" si="5"/>
        <v>0.75</v>
      </c>
      <c r="BS25" s="12">
        <f t="shared" si="6"/>
        <v>0</v>
      </c>
      <c r="BT25" s="12">
        <f t="shared" si="7"/>
        <v>2.5</v>
      </c>
      <c r="BU25" s="101">
        <f t="shared" si="14"/>
        <v>39.82</v>
      </c>
      <c r="BW25" s="12" t="e">
        <f>#REF!-BO25</f>
        <v>#REF!</v>
      </c>
      <c r="BX25" s="12" t="e">
        <f>#REF!-BP25</f>
        <v>#REF!</v>
      </c>
      <c r="BY25" s="12" t="e">
        <f>#REF!-BQ25</f>
        <v>#REF!</v>
      </c>
      <c r="BZ25" s="12" t="e">
        <f>#REF!-BR25</f>
        <v>#REF!</v>
      </c>
      <c r="CA25" s="12" t="e">
        <f>#REF!-BS25</f>
        <v>#REF!</v>
      </c>
      <c r="CB25" s="12" t="e">
        <f>#REF!-BT25</f>
        <v>#REF!</v>
      </c>
      <c r="CC25" s="13" t="e">
        <f t="shared" ref="CC25:CC26" si="27">SUM(BW25:CB25)</f>
        <v>#REF!</v>
      </c>
    </row>
    <row r="26" spans="1:81" ht="15.75">
      <c r="A26" s="129">
        <v>14</v>
      </c>
      <c r="B26" s="131" t="s">
        <v>32</v>
      </c>
      <c r="C26" s="12">
        <v>0</v>
      </c>
      <c r="D26" s="12">
        <v>0</v>
      </c>
      <c r="E26" s="12">
        <v>5</v>
      </c>
      <c r="F26" s="12">
        <v>0</v>
      </c>
      <c r="G26" s="12">
        <v>0</v>
      </c>
      <c r="H26" s="12">
        <v>0</v>
      </c>
      <c r="I26" s="101">
        <f t="shared" si="0"/>
        <v>5</v>
      </c>
      <c r="J26" s="13"/>
      <c r="K26" s="12">
        <v>0</v>
      </c>
      <c r="L26" s="12">
        <v>0</v>
      </c>
      <c r="M26" s="12">
        <v>15</v>
      </c>
      <c r="N26" s="12">
        <v>0.8</v>
      </c>
      <c r="O26" s="12">
        <v>0</v>
      </c>
      <c r="P26" s="12">
        <v>1.5</v>
      </c>
      <c r="Q26" s="101">
        <f t="shared" si="26"/>
        <v>17.3</v>
      </c>
      <c r="S26" s="14">
        <v>0</v>
      </c>
      <c r="T26" s="14">
        <v>0</v>
      </c>
      <c r="U26" s="12">
        <v>5</v>
      </c>
      <c r="V26" s="14">
        <v>0</v>
      </c>
      <c r="W26" s="14">
        <v>0</v>
      </c>
      <c r="X26" s="14">
        <v>0</v>
      </c>
      <c r="Y26" s="107">
        <f t="shared" si="8"/>
        <v>5</v>
      </c>
      <c r="Z26" s="14"/>
      <c r="AA26" s="14">
        <v>0</v>
      </c>
      <c r="AB26" s="14">
        <v>0</v>
      </c>
      <c r="AC26" s="14">
        <v>12</v>
      </c>
      <c r="AD26" s="14">
        <v>0.25</v>
      </c>
      <c r="AE26" s="14">
        <v>0</v>
      </c>
      <c r="AF26" s="14">
        <v>0.65</v>
      </c>
      <c r="AG26" s="104">
        <f t="shared" si="9"/>
        <v>12.9</v>
      </c>
      <c r="AH26" s="32"/>
      <c r="AI26" s="14">
        <v>0</v>
      </c>
      <c r="AJ26" s="14">
        <v>0</v>
      </c>
      <c r="AK26" s="14">
        <v>15</v>
      </c>
      <c r="AL26" s="14">
        <v>0</v>
      </c>
      <c r="AM26" s="14">
        <v>0</v>
      </c>
      <c r="AN26" s="14">
        <v>0</v>
      </c>
      <c r="AO26" s="104">
        <f t="shared" si="10"/>
        <v>15</v>
      </c>
      <c r="AP26" s="32"/>
      <c r="AQ26" s="14">
        <v>0</v>
      </c>
      <c r="AR26" s="14">
        <v>0</v>
      </c>
      <c r="AS26" s="14">
        <v>8</v>
      </c>
      <c r="AT26" s="14">
        <v>0</v>
      </c>
      <c r="AU26" s="14">
        <v>0</v>
      </c>
      <c r="AV26" s="14">
        <v>0</v>
      </c>
      <c r="AW26" s="104">
        <f t="shared" si="11"/>
        <v>8</v>
      </c>
      <c r="AX26" s="32"/>
      <c r="AY26" s="14">
        <v>0</v>
      </c>
      <c r="AZ26" s="14">
        <v>0</v>
      </c>
      <c r="BA26" s="14">
        <v>6</v>
      </c>
      <c r="BB26" s="14">
        <v>0</v>
      </c>
      <c r="BC26" s="14">
        <v>0</v>
      </c>
      <c r="BD26" s="14">
        <v>0</v>
      </c>
      <c r="BE26" s="104">
        <f t="shared" si="12"/>
        <v>6</v>
      </c>
      <c r="BF26" s="32"/>
      <c r="BG26" s="14">
        <v>0</v>
      </c>
      <c r="BH26" s="14">
        <v>0</v>
      </c>
      <c r="BI26" s="14">
        <v>0</v>
      </c>
      <c r="BJ26" s="14">
        <v>0.5</v>
      </c>
      <c r="BK26" s="14">
        <v>0</v>
      </c>
      <c r="BL26" s="14">
        <v>0.5</v>
      </c>
      <c r="BM26" s="104">
        <f t="shared" si="13"/>
        <v>1</v>
      </c>
      <c r="BN26" s="32"/>
      <c r="BO26" s="12">
        <f t="shared" si="2"/>
        <v>0</v>
      </c>
      <c r="BP26" s="12">
        <f t="shared" si="3"/>
        <v>0</v>
      </c>
      <c r="BQ26" s="12">
        <f t="shared" si="4"/>
        <v>66</v>
      </c>
      <c r="BR26" s="12">
        <f t="shared" si="5"/>
        <v>1.55</v>
      </c>
      <c r="BS26" s="12">
        <f t="shared" si="6"/>
        <v>0</v>
      </c>
      <c r="BT26" s="12">
        <f t="shared" si="7"/>
        <v>2.65</v>
      </c>
      <c r="BU26" s="101">
        <f t="shared" si="14"/>
        <v>70.2</v>
      </c>
      <c r="BW26" s="12" t="e">
        <f>#REF!-BO26</f>
        <v>#REF!</v>
      </c>
      <c r="BX26" s="12" t="e">
        <f>#REF!-BP26</f>
        <v>#REF!</v>
      </c>
      <c r="BY26" s="12" t="e">
        <f>#REF!-BQ26</f>
        <v>#REF!</v>
      </c>
      <c r="BZ26" s="12" t="e">
        <f>#REF!-BR26</f>
        <v>#REF!</v>
      </c>
      <c r="CA26" s="12" t="e">
        <f>#REF!-BS26</f>
        <v>#REF!</v>
      </c>
      <c r="CB26" s="12" t="e">
        <f>#REF!-BT26</f>
        <v>#REF!</v>
      </c>
      <c r="CC26" s="13" t="e">
        <f t="shared" si="27"/>
        <v>#REF!</v>
      </c>
    </row>
    <row r="27" spans="1:81" ht="15.75">
      <c r="A27" s="130"/>
      <c r="B27" s="132"/>
      <c r="C27" s="12">
        <v>0</v>
      </c>
      <c r="D27" s="12">
        <v>0</v>
      </c>
      <c r="E27" s="12">
        <v>6</v>
      </c>
      <c r="F27" s="12">
        <v>0</v>
      </c>
      <c r="G27" s="12">
        <v>0</v>
      </c>
      <c r="H27" s="12">
        <v>0</v>
      </c>
      <c r="I27" s="101">
        <f>SUM(C27:H27)</f>
        <v>6</v>
      </c>
      <c r="J27" s="13"/>
      <c r="K27" s="12">
        <v>0</v>
      </c>
      <c r="L27" s="12">
        <v>0</v>
      </c>
      <c r="M27" s="12">
        <v>18</v>
      </c>
      <c r="N27" s="12">
        <v>1</v>
      </c>
      <c r="O27" s="12">
        <v>1.5</v>
      </c>
      <c r="P27" s="12">
        <v>0</v>
      </c>
      <c r="Q27" s="101">
        <f>SUM(K27:P27)</f>
        <v>20.5</v>
      </c>
      <c r="S27" s="14">
        <v>0</v>
      </c>
      <c r="T27" s="14">
        <v>0</v>
      </c>
      <c r="U27" s="12">
        <v>6</v>
      </c>
      <c r="V27" s="14">
        <v>0</v>
      </c>
      <c r="W27" s="14">
        <v>0.5</v>
      </c>
      <c r="X27" s="14">
        <v>0</v>
      </c>
      <c r="Y27" s="107">
        <f t="shared" si="8"/>
        <v>6.5</v>
      </c>
      <c r="Z27" s="14"/>
      <c r="AA27" s="14">
        <v>0</v>
      </c>
      <c r="AB27" s="14">
        <v>0</v>
      </c>
      <c r="AC27" s="14">
        <v>10</v>
      </c>
      <c r="AD27" s="14">
        <v>0.3</v>
      </c>
      <c r="AE27" s="14">
        <v>1.1000000000000001</v>
      </c>
      <c r="AF27" s="14">
        <v>0</v>
      </c>
      <c r="AG27" s="104">
        <f t="shared" si="9"/>
        <v>11.4</v>
      </c>
      <c r="AH27" s="32"/>
      <c r="AI27" s="14">
        <v>0</v>
      </c>
      <c r="AJ27" s="14">
        <v>0</v>
      </c>
      <c r="AK27" s="14">
        <v>18</v>
      </c>
      <c r="AL27" s="14">
        <v>0</v>
      </c>
      <c r="AM27" s="14">
        <v>0</v>
      </c>
      <c r="AN27" s="14">
        <v>0</v>
      </c>
      <c r="AO27" s="104">
        <f t="shared" si="10"/>
        <v>18</v>
      </c>
      <c r="AP27" s="32"/>
      <c r="AQ27" s="14">
        <v>0</v>
      </c>
      <c r="AR27" s="14">
        <v>0</v>
      </c>
      <c r="AS27" s="14">
        <v>10</v>
      </c>
      <c r="AT27" s="14">
        <v>0</v>
      </c>
      <c r="AU27" s="14">
        <v>0.5</v>
      </c>
      <c r="AV27" s="14">
        <v>0</v>
      </c>
      <c r="AW27" s="104">
        <f t="shared" si="11"/>
        <v>10.5</v>
      </c>
      <c r="AX27" s="32"/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4">
        <v>0</v>
      </c>
      <c r="BE27" s="104">
        <f t="shared" si="12"/>
        <v>0</v>
      </c>
      <c r="BF27" s="32"/>
      <c r="BG27" s="14">
        <v>0</v>
      </c>
      <c r="BH27" s="14">
        <v>0</v>
      </c>
      <c r="BI27" s="14">
        <v>0</v>
      </c>
      <c r="BJ27" s="14">
        <v>0.75</v>
      </c>
      <c r="BK27" s="14">
        <v>0.5</v>
      </c>
      <c r="BL27" s="14">
        <v>0</v>
      </c>
      <c r="BM27" s="104">
        <f t="shared" si="13"/>
        <v>1.25</v>
      </c>
      <c r="BN27" s="32"/>
      <c r="BO27" s="12">
        <f t="shared" si="2"/>
        <v>0</v>
      </c>
      <c r="BP27" s="12">
        <f t="shared" si="3"/>
        <v>0</v>
      </c>
      <c r="BQ27" s="12">
        <f t="shared" si="4"/>
        <v>68</v>
      </c>
      <c r="BR27" s="12">
        <f t="shared" si="5"/>
        <v>2.0499999999999998</v>
      </c>
      <c r="BS27" s="12">
        <f t="shared" si="6"/>
        <v>4.0999999999999996</v>
      </c>
      <c r="BT27" s="12">
        <f t="shared" si="7"/>
        <v>0</v>
      </c>
      <c r="BU27" s="101">
        <f t="shared" si="14"/>
        <v>74.149999999999991</v>
      </c>
      <c r="BW27" s="12" t="e">
        <f>#REF!-BO27</f>
        <v>#REF!</v>
      </c>
      <c r="BX27" s="12" t="e">
        <f>#REF!-BP27</f>
        <v>#REF!</v>
      </c>
      <c r="BY27" s="12" t="e">
        <f>#REF!-BQ27</f>
        <v>#REF!</v>
      </c>
      <c r="BZ27" s="12" t="e">
        <f>#REF!-BR27</f>
        <v>#REF!</v>
      </c>
      <c r="CA27" s="12" t="e">
        <f>#REF!-BS27</f>
        <v>#REF!</v>
      </c>
      <c r="CB27" s="12" t="e">
        <f>#REF!-BT27</f>
        <v>#REF!</v>
      </c>
      <c r="CC27" s="13" t="e">
        <f>SUM(BW27:CB27)</f>
        <v>#REF!</v>
      </c>
    </row>
    <row r="28" spans="1:81" ht="15.75">
      <c r="A28" s="129">
        <v>15</v>
      </c>
      <c r="B28" s="131" t="s">
        <v>33</v>
      </c>
      <c r="C28" s="12">
        <v>0</v>
      </c>
      <c r="D28" s="12">
        <v>0</v>
      </c>
      <c r="E28" s="12">
        <v>3</v>
      </c>
      <c r="F28" s="12">
        <v>0</v>
      </c>
      <c r="G28" s="12">
        <v>0</v>
      </c>
      <c r="H28" s="12">
        <v>0</v>
      </c>
      <c r="I28" s="101">
        <f t="shared" si="0"/>
        <v>3</v>
      </c>
      <c r="J28" s="13"/>
      <c r="K28" s="12">
        <v>0</v>
      </c>
      <c r="L28" s="12">
        <v>0</v>
      </c>
      <c r="M28" s="12">
        <v>9</v>
      </c>
      <c r="N28" s="12">
        <v>0.3</v>
      </c>
      <c r="O28" s="12">
        <v>0</v>
      </c>
      <c r="P28" s="12">
        <v>0.8</v>
      </c>
      <c r="Q28" s="101">
        <f t="shared" ref="Q28" si="28">SUM(K28:P28)</f>
        <v>10.100000000000001</v>
      </c>
      <c r="S28" s="14">
        <v>0</v>
      </c>
      <c r="T28" s="14">
        <v>0</v>
      </c>
      <c r="U28" s="12">
        <v>3</v>
      </c>
      <c r="V28" s="14">
        <v>0</v>
      </c>
      <c r="W28" s="14">
        <v>0</v>
      </c>
      <c r="X28" s="14">
        <v>0</v>
      </c>
      <c r="Y28" s="107">
        <f t="shared" si="8"/>
        <v>3</v>
      </c>
      <c r="Z28" s="14"/>
      <c r="AA28" s="14">
        <v>0</v>
      </c>
      <c r="AB28" s="14">
        <v>0</v>
      </c>
      <c r="AC28" s="14">
        <v>18.059999999999999</v>
      </c>
      <c r="AD28" s="14">
        <v>0.65</v>
      </c>
      <c r="AE28" s="14">
        <v>0</v>
      </c>
      <c r="AF28" s="14">
        <v>0.9</v>
      </c>
      <c r="AG28" s="104">
        <f t="shared" si="9"/>
        <v>19.609999999999996</v>
      </c>
      <c r="AH28" s="32"/>
      <c r="AI28" s="14">
        <v>0</v>
      </c>
      <c r="AJ28" s="14">
        <v>0</v>
      </c>
      <c r="AK28" s="14">
        <v>10</v>
      </c>
      <c r="AL28" s="14">
        <v>0</v>
      </c>
      <c r="AM28" s="14">
        <v>0</v>
      </c>
      <c r="AN28" s="14">
        <v>0</v>
      </c>
      <c r="AO28" s="104">
        <f t="shared" si="10"/>
        <v>10</v>
      </c>
      <c r="AP28" s="32"/>
      <c r="AQ28" s="14">
        <v>0</v>
      </c>
      <c r="AR28" s="14">
        <v>0</v>
      </c>
      <c r="AS28" s="14">
        <v>3</v>
      </c>
      <c r="AT28" s="14">
        <v>0</v>
      </c>
      <c r="AU28" s="14">
        <v>0</v>
      </c>
      <c r="AV28" s="14">
        <v>0</v>
      </c>
      <c r="AW28" s="104">
        <f t="shared" si="11"/>
        <v>3</v>
      </c>
      <c r="AX28" s="32"/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4">
        <v>0</v>
      </c>
      <c r="BE28" s="104">
        <f t="shared" si="12"/>
        <v>0</v>
      </c>
      <c r="BF28" s="32"/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04">
        <f t="shared" si="13"/>
        <v>0</v>
      </c>
      <c r="BN28" s="32"/>
      <c r="BO28" s="12">
        <f t="shared" si="2"/>
        <v>0</v>
      </c>
      <c r="BP28" s="12">
        <f t="shared" si="3"/>
        <v>0</v>
      </c>
      <c r="BQ28" s="12">
        <f t="shared" si="4"/>
        <v>46.06</v>
      </c>
      <c r="BR28" s="12">
        <f t="shared" si="5"/>
        <v>0.95</v>
      </c>
      <c r="BS28" s="12">
        <f t="shared" si="6"/>
        <v>0</v>
      </c>
      <c r="BT28" s="12">
        <f t="shared" si="7"/>
        <v>1.7000000000000002</v>
      </c>
      <c r="BU28" s="101">
        <f t="shared" si="14"/>
        <v>48.710000000000008</v>
      </c>
      <c r="BW28" s="12" t="e">
        <f>#REF!-BO28</f>
        <v>#REF!</v>
      </c>
      <c r="BX28" s="12" t="e">
        <f>#REF!-BP28</f>
        <v>#REF!</v>
      </c>
      <c r="BY28" s="12" t="e">
        <f>#REF!-BQ28</f>
        <v>#REF!</v>
      </c>
      <c r="BZ28" s="12" t="e">
        <f>#REF!-BR28</f>
        <v>#REF!</v>
      </c>
      <c r="CA28" s="12" t="e">
        <f>#REF!-BS28</f>
        <v>#REF!</v>
      </c>
      <c r="CB28" s="12" t="e">
        <f>#REF!-BT28</f>
        <v>#REF!</v>
      </c>
      <c r="CC28" s="13" t="e">
        <f t="shared" ref="CC28" si="29">SUM(BW28:CB28)</f>
        <v>#REF!</v>
      </c>
    </row>
    <row r="29" spans="1:81" ht="15.75">
      <c r="A29" s="130"/>
      <c r="B29" s="132"/>
      <c r="C29" s="12">
        <v>0</v>
      </c>
      <c r="D29" s="12">
        <v>0</v>
      </c>
      <c r="E29" s="12">
        <v>4</v>
      </c>
      <c r="F29" s="12">
        <v>0</v>
      </c>
      <c r="G29" s="12">
        <v>0</v>
      </c>
      <c r="H29" s="12">
        <v>0</v>
      </c>
      <c r="I29" s="101">
        <f>SUM(C29:H29)</f>
        <v>4</v>
      </c>
      <c r="J29" s="13"/>
      <c r="K29" s="12">
        <v>0</v>
      </c>
      <c r="L29" s="12">
        <v>0</v>
      </c>
      <c r="M29" s="12">
        <v>12</v>
      </c>
      <c r="N29" s="12">
        <v>0.3</v>
      </c>
      <c r="O29" s="12">
        <v>1</v>
      </c>
      <c r="P29" s="12">
        <v>0</v>
      </c>
      <c r="Q29" s="101">
        <f>SUM(K29:P29)</f>
        <v>13.3</v>
      </c>
      <c r="S29" s="14">
        <v>0</v>
      </c>
      <c r="T29" s="14">
        <v>0</v>
      </c>
      <c r="U29" s="12">
        <v>4</v>
      </c>
      <c r="V29" s="14">
        <v>0</v>
      </c>
      <c r="W29" s="14">
        <v>0</v>
      </c>
      <c r="X29" s="14">
        <v>0</v>
      </c>
      <c r="Y29" s="107">
        <f t="shared" si="8"/>
        <v>4</v>
      </c>
      <c r="Z29" s="14"/>
      <c r="AA29" s="14">
        <v>0</v>
      </c>
      <c r="AB29" s="14">
        <v>0</v>
      </c>
      <c r="AC29" s="14">
        <v>11</v>
      </c>
      <c r="AD29" s="14">
        <v>0.85</v>
      </c>
      <c r="AE29" s="14">
        <v>1.25</v>
      </c>
      <c r="AF29" s="14">
        <v>0</v>
      </c>
      <c r="AG29" s="104">
        <f t="shared" si="9"/>
        <v>13.1</v>
      </c>
      <c r="AH29" s="32"/>
      <c r="AI29" s="14">
        <v>0</v>
      </c>
      <c r="AJ29" s="14">
        <v>0</v>
      </c>
      <c r="AK29" s="14">
        <v>30</v>
      </c>
      <c r="AL29" s="14">
        <v>0</v>
      </c>
      <c r="AM29" s="14">
        <v>0</v>
      </c>
      <c r="AN29" s="14">
        <v>0</v>
      </c>
      <c r="AO29" s="104">
        <f t="shared" si="10"/>
        <v>30</v>
      </c>
      <c r="AP29" s="32"/>
      <c r="AQ29" s="14">
        <v>0</v>
      </c>
      <c r="AR29" s="14">
        <v>0</v>
      </c>
      <c r="AS29" s="14">
        <v>7</v>
      </c>
      <c r="AT29" s="14">
        <v>0</v>
      </c>
      <c r="AU29" s="14">
        <v>0</v>
      </c>
      <c r="AV29" s="14">
        <v>0</v>
      </c>
      <c r="AW29" s="104">
        <f t="shared" si="11"/>
        <v>7</v>
      </c>
      <c r="AX29" s="32"/>
      <c r="AY29" s="14">
        <v>0</v>
      </c>
      <c r="AZ29" s="14">
        <v>0</v>
      </c>
      <c r="BA29" s="14">
        <v>2</v>
      </c>
      <c r="BB29" s="14">
        <v>0</v>
      </c>
      <c r="BC29" s="14">
        <v>0</v>
      </c>
      <c r="BD29" s="14">
        <v>0</v>
      </c>
      <c r="BE29" s="104">
        <f t="shared" si="12"/>
        <v>2</v>
      </c>
      <c r="BF29" s="32"/>
      <c r="BG29" s="14">
        <v>0</v>
      </c>
      <c r="BH29" s="14">
        <v>0</v>
      </c>
      <c r="BI29" s="14">
        <v>0</v>
      </c>
      <c r="BJ29" s="14">
        <v>0</v>
      </c>
      <c r="BK29" s="14">
        <v>0.5</v>
      </c>
      <c r="BL29" s="14">
        <v>0</v>
      </c>
      <c r="BM29" s="104">
        <f t="shared" si="13"/>
        <v>0.5</v>
      </c>
      <c r="BN29" s="32"/>
      <c r="BO29" s="12">
        <f t="shared" si="2"/>
        <v>0</v>
      </c>
      <c r="BP29" s="12">
        <f t="shared" si="3"/>
        <v>0</v>
      </c>
      <c r="BQ29" s="12">
        <f t="shared" si="4"/>
        <v>70</v>
      </c>
      <c r="BR29" s="12">
        <f t="shared" si="5"/>
        <v>1.1499999999999999</v>
      </c>
      <c r="BS29" s="12">
        <f t="shared" si="6"/>
        <v>2.75</v>
      </c>
      <c r="BT29" s="12">
        <f t="shared" si="7"/>
        <v>0</v>
      </c>
      <c r="BU29" s="101">
        <f t="shared" si="14"/>
        <v>73.900000000000006</v>
      </c>
      <c r="BW29" s="12" t="e">
        <f>#REF!-BO29</f>
        <v>#REF!</v>
      </c>
      <c r="BX29" s="12" t="e">
        <f>#REF!-BP29</f>
        <v>#REF!</v>
      </c>
      <c r="BY29" s="12" t="e">
        <f>#REF!-BQ29</f>
        <v>#REF!</v>
      </c>
      <c r="BZ29" s="12" t="e">
        <f>#REF!-BR29</f>
        <v>#REF!</v>
      </c>
      <c r="CA29" s="12" t="e">
        <f>#REF!-BS29</f>
        <v>#REF!</v>
      </c>
      <c r="CB29" s="12" t="e">
        <f>#REF!-BT29</f>
        <v>#REF!</v>
      </c>
      <c r="CC29" s="13" t="e">
        <f>SUM(BW29:CB29)</f>
        <v>#REF!</v>
      </c>
    </row>
    <row r="30" spans="1:81" ht="15.75">
      <c r="A30" s="129">
        <v>16</v>
      </c>
      <c r="B30" s="131" t="s">
        <v>34</v>
      </c>
      <c r="C30" s="12">
        <v>0</v>
      </c>
      <c r="D30" s="12">
        <v>0</v>
      </c>
      <c r="E30" s="12">
        <v>4</v>
      </c>
      <c r="F30" s="12">
        <v>0</v>
      </c>
      <c r="G30" s="12">
        <v>0</v>
      </c>
      <c r="H30" s="12">
        <v>0</v>
      </c>
      <c r="I30" s="101">
        <f t="shared" si="0"/>
        <v>4</v>
      </c>
      <c r="J30" s="13"/>
      <c r="K30" s="12">
        <v>0</v>
      </c>
      <c r="L30" s="12">
        <v>0</v>
      </c>
      <c r="M30" s="12">
        <v>12</v>
      </c>
      <c r="N30" s="12">
        <v>0.6</v>
      </c>
      <c r="O30" s="12">
        <v>0</v>
      </c>
      <c r="P30" s="12">
        <v>1</v>
      </c>
      <c r="Q30" s="101">
        <f t="shared" ref="Q30" si="30">SUM(K30:P30)</f>
        <v>13.6</v>
      </c>
      <c r="S30" s="33">
        <v>0</v>
      </c>
      <c r="T30" s="33">
        <v>0</v>
      </c>
      <c r="U30" s="34">
        <v>0</v>
      </c>
      <c r="V30" s="33">
        <v>0</v>
      </c>
      <c r="W30" s="33">
        <v>0</v>
      </c>
      <c r="X30" s="33">
        <v>0</v>
      </c>
      <c r="Y30" s="108">
        <f t="shared" si="8"/>
        <v>0</v>
      </c>
      <c r="Z30" s="33"/>
      <c r="AA30" s="14">
        <v>0</v>
      </c>
      <c r="AB30" s="14">
        <v>0</v>
      </c>
      <c r="AC30" s="14">
        <v>6</v>
      </c>
      <c r="AD30" s="36">
        <v>0.35</v>
      </c>
      <c r="AE30" s="36">
        <v>0</v>
      </c>
      <c r="AF30" s="36">
        <v>0.75</v>
      </c>
      <c r="AG30" s="104">
        <f t="shared" si="9"/>
        <v>7.1</v>
      </c>
      <c r="AH30" s="32"/>
      <c r="AI30" s="14">
        <v>0</v>
      </c>
      <c r="AJ30" s="14">
        <v>0</v>
      </c>
      <c r="AK30" s="14">
        <v>8</v>
      </c>
      <c r="AL30" s="14">
        <v>0</v>
      </c>
      <c r="AM30" s="14">
        <v>0</v>
      </c>
      <c r="AN30" s="14">
        <v>0</v>
      </c>
      <c r="AO30" s="104">
        <f t="shared" si="10"/>
        <v>8</v>
      </c>
      <c r="AP30" s="32"/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04">
        <f t="shared" si="11"/>
        <v>0</v>
      </c>
      <c r="AX30" s="32"/>
      <c r="AY30" s="14">
        <v>0</v>
      </c>
      <c r="AZ30" s="14">
        <v>0</v>
      </c>
      <c r="BA30" s="14">
        <v>1</v>
      </c>
      <c r="BB30" s="14">
        <v>0</v>
      </c>
      <c r="BC30" s="14">
        <v>0</v>
      </c>
      <c r="BD30" s="14">
        <v>0</v>
      </c>
      <c r="BE30" s="104">
        <f t="shared" si="12"/>
        <v>1</v>
      </c>
      <c r="BF30" s="32"/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04">
        <f t="shared" si="13"/>
        <v>0</v>
      </c>
      <c r="BN30" s="32"/>
      <c r="BO30" s="12">
        <f t="shared" si="2"/>
        <v>0</v>
      </c>
      <c r="BP30" s="12">
        <f t="shared" si="3"/>
        <v>0</v>
      </c>
      <c r="BQ30" s="12">
        <f t="shared" si="4"/>
        <v>31</v>
      </c>
      <c r="BR30" s="12">
        <f t="shared" si="5"/>
        <v>0.95</v>
      </c>
      <c r="BS30" s="12">
        <f t="shared" si="6"/>
        <v>0</v>
      </c>
      <c r="BT30" s="12">
        <f t="shared" si="7"/>
        <v>1.75</v>
      </c>
      <c r="BU30" s="101">
        <f t="shared" si="14"/>
        <v>33.700000000000003</v>
      </c>
      <c r="BW30" s="12" t="e">
        <f>#REF!-BO30</f>
        <v>#REF!</v>
      </c>
      <c r="BX30" s="12" t="e">
        <f>#REF!-BP30</f>
        <v>#REF!</v>
      </c>
      <c r="BY30" s="12" t="e">
        <f>#REF!-BQ30</f>
        <v>#REF!</v>
      </c>
      <c r="BZ30" s="12" t="e">
        <f>#REF!-BR30</f>
        <v>#REF!</v>
      </c>
      <c r="CA30" s="12" t="e">
        <f>#REF!-BS30</f>
        <v>#REF!</v>
      </c>
      <c r="CB30" s="12" t="e">
        <f>#REF!-BT30</f>
        <v>#REF!</v>
      </c>
      <c r="CC30" s="13" t="e">
        <f t="shared" ref="CC30" si="31">SUM(BW30:CB30)</f>
        <v>#REF!</v>
      </c>
    </row>
    <row r="31" spans="1:81" ht="15.75">
      <c r="A31" s="130"/>
      <c r="B31" s="132"/>
      <c r="C31" s="12">
        <v>0</v>
      </c>
      <c r="D31" s="12">
        <v>0</v>
      </c>
      <c r="E31" s="12">
        <v>6</v>
      </c>
      <c r="F31" s="12">
        <v>0</v>
      </c>
      <c r="G31" s="12">
        <v>0</v>
      </c>
      <c r="H31" s="12">
        <v>0</v>
      </c>
      <c r="I31" s="101">
        <f>SUM(C31:H31)</f>
        <v>6</v>
      </c>
      <c r="J31" s="13"/>
      <c r="K31" s="12">
        <v>0</v>
      </c>
      <c r="L31" s="12">
        <v>0</v>
      </c>
      <c r="M31" s="12">
        <v>10</v>
      </c>
      <c r="N31" s="12">
        <v>1</v>
      </c>
      <c r="O31" s="12">
        <v>1</v>
      </c>
      <c r="P31" s="12">
        <v>0</v>
      </c>
      <c r="Q31" s="101">
        <f>SUM(K31:P31)</f>
        <v>12</v>
      </c>
      <c r="S31" s="33">
        <v>0</v>
      </c>
      <c r="T31" s="33">
        <v>0</v>
      </c>
      <c r="U31" s="34">
        <v>0</v>
      </c>
      <c r="V31" s="33">
        <v>0</v>
      </c>
      <c r="W31" s="33">
        <v>0</v>
      </c>
      <c r="X31" s="33">
        <v>0</v>
      </c>
      <c r="Y31" s="108">
        <f t="shared" si="8"/>
        <v>0</v>
      </c>
      <c r="Z31" s="33"/>
      <c r="AA31" s="14">
        <v>0</v>
      </c>
      <c r="AB31" s="14">
        <v>0</v>
      </c>
      <c r="AC31" s="14">
        <v>4</v>
      </c>
      <c r="AD31" s="36">
        <v>0.15</v>
      </c>
      <c r="AE31" s="36">
        <v>1.25</v>
      </c>
      <c r="AF31" s="36">
        <v>0</v>
      </c>
      <c r="AG31" s="104">
        <f t="shared" si="9"/>
        <v>5.4</v>
      </c>
      <c r="AH31" s="32"/>
      <c r="AI31" s="14">
        <v>0</v>
      </c>
      <c r="AJ31" s="14">
        <v>0</v>
      </c>
      <c r="AK31" s="14">
        <v>10</v>
      </c>
      <c r="AL31" s="14">
        <v>0</v>
      </c>
      <c r="AM31" s="14">
        <v>0</v>
      </c>
      <c r="AN31" s="14">
        <v>0</v>
      </c>
      <c r="AO31" s="104">
        <f t="shared" si="10"/>
        <v>10</v>
      </c>
      <c r="AP31" s="32"/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04">
        <f t="shared" si="11"/>
        <v>0</v>
      </c>
      <c r="AX31" s="32"/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04">
        <f t="shared" si="12"/>
        <v>0</v>
      </c>
      <c r="BF31" s="32"/>
      <c r="BG31" s="14">
        <v>0</v>
      </c>
      <c r="BH31" s="14">
        <v>0</v>
      </c>
      <c r="BI31" s="14">
        <v>0</v>
      </c>
      <c r="BJ31" s="14">
        <v>0</v>
      </c>
      <c r="BK31" s="14">
        <v>0.5</v>
      </c>
      <c r="BL31" s="14">
        <v>0</v>
      </c>
      <c r="BM31" s="104">
        <f t="shared" si="13"/>
        <v>0.5</v>
      </c>
      <c r="BN31" s="32"/>
      <c r="BO31" s="12">
        <f t="shared" si="2"/>
        <v>0</v>
      </c>
      <c r="BP31" s="12">
        <f t="shared" si="3"/>
        <v>0</v>
      </c>
      <c r="BQ31" s="12">
        <f t="shared" si="4"/>
        <v>30</v>
      </c>
      <c r="BR31" s="12">
        <f t="shared" si="5"/>
        <v>1.1499999999999999</v>
      </c>
      <c r="BS31" s="12">
        <f t="shared" si="6"/>
        <v>2.75</v>
      </c>
      <c r="BT31" s="12">
        <f t="shared" si="7"/>
        <v>0</v>
      </c>
      <c r="BU31" s="101">
        <f t="shared" si="14"/>
        <v>33.9</v>
      </c>
      <c r="BW31" s="12" t="e">
        <f>#REF!-BO31</f>
        <v>#REF!</v>
      </c>
      <c r="BX31" s="12" t="e">
        <f>#REF!-BP31</f>
        <v>#REF!</v>
      </c>
      <c r="BY31" s="12" t="e">
        <f>#REF!-BQ31</f>
        <v>#REF!</v>
      </c>
      <c r="BZ31" s="12" t="e">
        <f>#REF!-BR31</f>
        <v>#REF!</v>
      </c>
      <c r="CA31" s="12" t="e">
        <f>#REF!-BS31</f>
        <v>#REF!</v>
      </c>
      <c r="CB31" s="12" t="e">
        <f>#REF!-BT31</f>
        <v>#REF!</v>
      </c>
      <c r="CC31" s="13" t="e">
        <f>SUM(BW31:CB31)</f>
        <v>#REF!</v>
      </c>
    </row>
    <row r="32" spans="1:81" ht="15.75">
      <c r="A32" s="7">
        <v>17</v>
      </c>
      <c r="B32" s="15" t="s">
        <v>35</v>
      </c>
      <c r="C32" s="12">
        <v>0</v>
      </c>
      <c r="D32" s="12">
        <v>0</v>
      </c>
      <c r="E32" s="12">
        <v>0.5</v>
      </c>
      <c r="F32" s="12">
        <v>0</v>
      </c>
      <c r="G32" s="12">
        <v>0</v>
      </c>
      <c r="H32" s="12">
        <v>0</v>
      </c>
      <c r="I32" s="101">
        <f>SUM(C32:H32)</f>
        <v>0.5</v>
      </c>
      <c r="J32" s="13"/>
      <c r="K32" s="12">
        <v>0</v>
      </c>
      <c r="L32" s="12">
        <v>0</v>
      </c>
      <c r="M32" s="12">
        <v>1.5</v>
      </c>
      <c r="N32" s="12">
        <v>0.5</v>
      </c>
      <c r="O32" s="12">
        <v>1</v>
      </c>
      <c r="P32" s="12">
        <v>0</v>
      </c>
      <c r="Q32" s="101">
        <f>SUM(K32:P32)</f>
        <v>3</v>
      </c>
      <c r="S32" s="14">
        <v>0</v>
      </c>
      <c r="T32" s="14">
        <v>0</v>
      </c>
      <c r="U32" s="12">
        <v>0.5</v>
      </c>
      <c r="V32" s="14">
        <v>0</v>
      </c>
      <c r="W32" s="14">
        <v>0</v>
      </c>
      <c r="X32" s="14">
        <v>0</v>
      </c>
      <c r="Y32" s="107">
        <f t="shared" si="8"/>
        <v>0.5</v>
      </c>
      <c r="Z32" s="14"/>
      <c r="AA32" s="14">
        <v>0</v>
      </c>
      <c r="AB32" s="14">
        <v>0</v>
      </c>
      <c r="AC32" s="14">
        <v>0.5</v>
      </c>
      <c r="AD32" s="36">
        <v>0.45</v>
      </c>
      <c r="AE32" s="36">
        <v>0.65</v>
      </c>
      <c r="AF32" s="36">
        <v>0</v>
      </c>
      <c r="AG32" s="104">
        <f t="shared" si="9"/>
        <v>1.6</v>
      </c>
      <c r="AH32" s="32"/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04">
        <f t="shared" si="10"/>
        <v>0</v>
      </c>
      <c r="AP32" s="32"/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04">
        <f t="shared" si="11"/>
        <v>0</v>
      </c>
      <c r="AX32" s="32"/>
      <c r="AY32" s="14">
        <v>0</v>
      </c>
      <c r="AZ32" s="14">
        <v>0</v>
      </c>
      <c r="BA32" s="14">
        <v>0</v>
      </c>
      <c r="BB32" s="14">
        <v>0</v>
      </c>
      <c r="BC32" s="14">
        <v>0</v>
      </c>
      <c r="BD32" s="14">
        <v>0</v>
      </c>
      <c r="BE32" s="104">
        <f t="shared" si="12"/>
        <v>0</v>
      </c>
      <c r="BF32" s="32"/>
      <c r="BG32" s="14">
        <v>0</v>
      </c>
      <c r="BH32" s="14">
        <v>0</v>
      </c>
      <c r="BI32" s="14">
        <v>0</v>
      </c>
      <c r="BJ32" s="14">
        <v>0</v>
      </c>
      <c r="BK32" s="14">
        <v>0.5</v>
      </c>
      <c r="BL32" s="14">
        <v>0</v>
      </c>
      <c r="BM32" s="104">
        <f t="shared" si="13"/>
        <v>0.5</v>
      </c>
      <c r="BN32" s="32"/>
      <c r="BO32" s="12">
        <f t="shared" si="2"/>
        <v>0</v>
      </c>
      <c r="BP32" s="12">
        <f t="shared" si="3"/>
        <v>0</v>
      </c>
      <c r="BQ32" s="12">
        <f t="shared" si="4"/>
        <v>3</v>
      </c>
      <c r="BR32" s="12">
        <f t="shared" si="5"/>
        <v>0.95</v>
      </c>
      <c r="BS32" s="12">
        <f t="shared" si="6"/>
        <v>2.15</v>
      </c>
      <c r="BT32" s="12">
        <f t="shared" si="7"/>
        <v>0</v>
      </c>
      <c r="BU32" s="101">
        <f t="shared" si="14"/>
        <v>6.1</v>
      </c>
      <c r="BW32" s="12" t="e">
        <f>#REF!-BO32</f>
        <v>#REF!</v>
      </c>
      <c r="BX32" s="12" t="e">
        <f>#REF!-BP32</f>
        <v>#REF!</v>
      </c>
      <c r="BY32" s="12" t="e">
        <f>#REF!-BQ32</f>
        <v>#REF!</v>
      </c>
      <c r="BZ32" s="12" t="e">
        <f>#REF!-BR32</f>
        <v>#REF!</v>
      </c>
      <c r="CA32" s="12" t="e">
        <f>#REF!-BS32</f>
        <v>#REF!</v>
      </c>
      <c r="CB32" s="12" t="e">
        <f>#REF!-BT32</f>
        <v>#REF!</v>
      </c>
      <c r="CC32" s="13" t="e">
        <f>SUM(BW32:CB32)</f>
        <v>#REF!</v>
      </c>
    </row>
    <row r="33" spans="1:81" ht="15.75">
      <c r="A33" s="129">
        <v>18</v>
      </c>
      <c r="B33" s="131" t="s">
        <v>36</v>
      </c>
      <c r="C33" s="12">
        <v>0</v>
      </c>
      <c r="D33" s="12">
        <v>0</v>
      </c>
      <c r="E33" s="12">
        <v>6</v>
      </c>
      <c r="F33" s="12">
        <v>0</v>
      </c>
      <c r="G33" s="12">
        <v>0</v>
      </c>
      <c r="H33" s="12">
        <v>0</v>
      </c>
      <c r="I33" s="101">
        <f t="shared" si="0"/>
        <v>6</v>
      </c>
      <c r="J33" s="13"/>
      <c r="K33" s="12">
        <v>0</v>
      </c>
      <c r="L33" s="12">
        <v>0</v>
      </c>
      <c r="M33" s="12">
        <v>18</v>
      </c>
      <c r="N33" s="12">
        <v>0.5</v>
      </c>
      <c r="O33" s="12">
        <v>0</v>
      </c>
      <c r="P33" s="12">
        <v>1.2</v>
      </c>
      <c r="Q33" s="101">
        <f t="shared" ref="Q33" si="32">SUM(K33:P33)</f>
        <v>19.7</v>
      </c>
      <c r="S33" s="14">
        <v>0</v>
      </c>
      <c r="T33" s="14">
        <v>0</v>
      </c>
      <c r="U33" s="12">
        <v>6</v>
      </c>
      <c r="V33" s="14">
        <v>0</v>
      </c>
      <c r="W33" s="14">
        <v>0</v>
      </c>
      <c r="X33" s="14">
        <v>0</v>
      </c>
      <c r="Y33" s="107">
        <f t="shared" si="8"/>
        <v>6</v>
      </c>
      <c r="Z33" s="14"/>
      <c r="AA33" s="14">
        <v>0</v>
      </c>
      <c r="AB33" s="14">
        <v>0</v>
      </c>
      <c r="AC33" s="14">
        <v>15</v>
      </c>
      <c r="AD33" s="36">
        <v>0.55000000000000004</v>
      </c>
      <c r="AE33" s="36">
        <v>0</v>
      </c>
      <c r="AF33" s="36">
        <v>0.95</v>
      </c>
      <c r="AG33" s="104">
        <f t="shared" si="9"/>
        <v>16.5</v>
      </c>
      <c r="AH33" s="32"/>
      <c r="AI33" s="14">
        <v>0</v>
      </c>
      <c r="AJ33" s="14">
        <v>0</v>
      </c>
      <c r="AK33" s="14">
        <v>15</v>
      </c>
      <c r="AL33" s="14">
        <v>0</v>
      </c>
      <c r="AM33" s="14">
        <v>0</v>
      </c>
      <c r="AN33" s="14">
        <v>0</v>
      </c>
      <c r="AO33" s="104">
        <f t="shared" si="10"/>
        <v>15</v>
      </c>
      <c r="AP33" s="32"/>
      <c r="AQ33" s="14">
        <v>0</v>
      </c>
      <c r="AR33" s="14">
        <v>0</v>
      </c>
      <c r="AS33" s="14">
        <v>6</v>
      </c>
      <c r="AT33" s="14">
        <v>0</v>
      </c>
      <c r="AU33" s="14">
        <v>0</v>
      </c>
      <c r="AV33" s="14">
        <v>0</v>
      </c>
      <c r="AW33" s="104">
        <f t="shared" si="11"/>
        <v>6</v>
      </c>
      <c r="AX33" s="32"/>
      <c r="AY33" s="14">
        <v>0</v>
      </c>
      <c r="AZ33" s="14">
        <v>0</v>
      </c>
      <c r="BA33" s="14">
        <v>8.1999999999999993</v>
      </c>
      <c r="BB33" s="14">
        <v>0</v>
      </c>
      <c r="BC33" s="14">
        <v>0</v>
      </c>
      <c r="BD33" s="14">
        <v>0</v>
      </c>
      <c r="BE33" s="104">
        <f t="shared" si="12"/>
        <v>8.1999999999999993</v>
      </c>
      <c r="BF33" s="32"/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0.5</v>
      </c>
      <c r="BM33" s="104">
        <f t="shared" si="13"/>
        <v>0.5</v>
      </c>
      <c r="BN33" s="32"/>
      <c r="BO33" s="12">
        <f t="shared" si="2"/>
        <v>0</v>
      </c>
      <c r="BP33" s="12">
        <f t="shared" si="3"/>
        <v>0</v>
      </c>
      <c r="BQ33" s="12">
        <f t="shared" si="4"/>
        <v>74.2</v>
      </c>
      <c r="BR33" s="12">
        <f t="shared" si="5"/>
        <v>1.05</v>
      </c>
      <c r="BS33" s="12">
        <f t="shared" si="6"/>
        <v>0</v>
      </c>
      <c r="BT33" s="12">
        <f t="shared" si="7"/>
        <v>2.65</v>
      </c>
      <c r="BU33" s="101">
        <f t="shared" si="14"/>
        <v>77.900000000000006</v>
      </c>
      <c r="BW33" s="12" t="e">
        <f>#REF!-BO33</f>
        <v>#REF!</v>
      </c>
      <c r="BX33" s="12" t="e">
        <f>#REF!-BP33</f>
        <v>#REF!</v>
      </c>
      <c r="BY33" s="12" t="e">
        <f>#REF!-BQ33</f>
        <v>#REF!</v>
      </c>
      <c r="BZ33" s="12" t="e">
        <f>#REF!-BR33</f>
        <v>#REF!</v>
      </c>
      <c r="CA33" s="12" t="e">
        <f>#REF!-BS33</f>
        <v>#REF!</v>
      </c>
      <c r="CB33" s="12" t="e">
        <f>#REF!-BT33</f>
        <v>#REF!</v>
      </c>
      <c r="CC33" s="13" t="e">
        <f t="shared" ref="CC33" si="33">SUM(BW33:CB33)</f>
        <v>#REF!</v>
      </c>
    </row>
    <row r="34" spans="1:81" ht="15.75">
      <c r="A34" s="130"/>
      <c r="B34" s="132"/>
      <c r="C34" s="12">
        <v>0</v>
      </c>
      <c r="D34" s="12">
        <v>0</v>
      </c>
      <c r="E34" s="12">
        <v>8</v>
      </c>
      <c r="F34" s="12">
        <v>0</v>
      </c>
      <c r="G34" s="12">
        <v>0</v>
      </c>
      <c r="H34" s="12">
        <v>0</v>
      </c>
      <c r="I34" s="101">
        <f>SUM(C34:H34)</f>
        <v>8</v>
      </c>
      <c r="J34" s="13"/>
      <c r="K34" s="12">
        <v>0</v>
      </c>
      <c r="L34" s="12">
        <v>0</v>
      </c>
      <c r="M34" s="12">
        <v>24</v>
      </c>
      <c r="N34" s="12">
        <v>1</v>
      </c>
      <c r="O34" s="12">
        <v>1.5</v>
      </c>
      <c r="P34" s="12">
        <v>0</v>
      </c>
      <c r="Q34" s="101">
        <f>SUM(K34:P34)</f>
        <v>26.5</v>
      </c>
      <c r="S34" s="14">
        <v>0</v>
      </c>
      <c r="T34" s="14">
        <v>0</v>
      </c>
      <c r="U34" s="12">
        <v>8</v>
      </c>
      <c r="V34" s="14">
        <v>0</v>
      </c>
      <c r="W34" s="14">
        <v>0.5</v>
      </c>
      <c r="X34" s="14">
        <v>0</v>
      </c>
      <c r="Y34" s="107">
        <f t="shared" si="8"/>
        <v>8.5</v>
      </c>
      <c r="Z34" s="14"/>
      <c r="AA34" s="14">
        <v>0</v>
      </c>
      <c r="AB34" s="14">
        <v>0</v>
      </c>
      <c r="AC34" s="14">
        <v>12</v>
      </c>
      <c r="AD34" s="36">
        <v>0.15</v>
      </c>
      <c r="AE34" s="36">
        <v>1.1000000000000001</v>
      </c>
      <c r="AF34" s="36">
        <v>0</v>
      </c>
      <c r="AG34" s="104">
        <f t="shared" si="9"/>
        <v>13.25</v>
      </c>
      <c r="AH34" s="32"/>
      <c r="AI34" s="14">
        <v>0</v>
      </c>
      <c r="AJ34" s="14">
        <v>0</v>
      </c>
      <c r="AK34" s="14">
        <v>20</v>
      </c>
      <c r="AL34" s="14">
        <v>0</v>
      </c>
      <c r="AM34" s="14">
        <v>0</v>
      </c>
      <c r="AN34" s="14">
        <v>0</v>
      </c>
      <c r="AO34" s="104">
        <f t="shared" si="10"/>
        <v>20</v>
      </c>
      <c r="AP34" s="32"/>
      <c r="AQ34" s="14">
        <v>0</v>
      </c>
      <c r="AR34" s="14">
        <v>0</v>
      </c>
      <c r="AS34" s="14">
        <v>5</v>
      </c>
      <c r="AT34" s="14">
        <v>0</v>
      </c>
      <c r="AU34" s="14">
        <v>0.5</v>
      </c>
      <c r="AV34" s="14">
        <v>0</v>
      </c>
      <c r="AW34" s="104">
        <f t="shared" si="11"/>
        <v>5.5</v>
      </c>
      <c r="AX34" s="32"/>
      <c r="AY34" s="14">
        <v>0</v>
      </c>
      <c r="AZ34" s="14">
        <v>0</v>
      </c>
      <c r="BA34" s="14">
        <v>1</v>
      </c>
      <c r="BB34" s="14">
        <v>0</v>
      </c>
      <c r="BC34" s="14">
        <v>0</v>
      </c>
      <c r="BD34" s="14">
        <v>0</v>
      </c>
      <c r="BE34" s="104">
        <f t="shared" si="12"/>
        <v>1</v>
      </c>
      <c r="BF34" s="32"/>
      <c r="BG34" s="14">
        <v>0</v>
      </c>
      <c r="BH34" s="14">
        <v>0</v>
      </c>
      <c r="BI34" s="14">
        <v>0</v>
      </c>
      <c r="BJ34" s="14">
        <v>0</v>
      </c>
      <c r="BK34" s="14">
        <v>0.5</v>
      </c>
      <c r="BL34" s="14">
        <v>0</v>
      </c>
      <c r="BM34" s="104">
        <f t="shared" si="13"/>
        <v>0.5</v>
      </c>
      <c r="BN34" s="32"/>
      <c r="BO34" s="12">
        <f t="shared" si="2"/>
        <v>0</v>
      </c>
      <c r="BP34" s="12">
        <f t="shared" si="3"/>
        <v>0</v>
      </c>
      <c r="BQ34" s="12">
        <f t="shared" si="4"/>
        <v>78</v>
      </c>
      <c r="BR34" s="12">
        <f t="shared" si="5"/>
        <v>1.1499999999999999</v>
      </c>
      <c r="BS34" s="12">
        <f t="shared" si="6"/>
        <v>4.0999999999999996</v>
      </c>
      <c r="BT34" s="12">
        <f t="shared" si="7"/>
        <v>0</v>
      </c>
      <c r="BU34" s="101">
        <f t="shared" si="14"/>
        <v>83.25</v>
      </c>
      <c r="BW34" s="12" t="e">
        <f>#REF!-BO34</f>
        <v>#REF!</v>
      </c>
      <c r="BX34" s="12" t="e">
        <f>#REF!-BP34</f>
        <v>#REF!</v>
      </c>
      <c r="BY34" s="12" t="e">
        <f>#REF!-BQ34</f>
        <v>#REF!</v>
      </c>
      <c r="BZ34" s="12" t="e">
        <f>#REF!-BR34</f>
        <v>#REF!</v>
      </c>
      <c r="CA34" s="12" t="e">
        <f>#REF!-BS34</f>
        <v>#REF!</v>
      </c>
      <c r="CB34" s="12" t="e">
        <f>#REF!-BT34</f>
        <v>#REF!</v>
      </c>
      <c r="CC34" s="13" t="e">
        <f>SUM(BW34:CB34)</f>
        <v>#REF!</v>
      </c>
    </row>
    <row r="35" spans="1:81" ht="15.75">
      <c r="A35" s="129">
        <v>19</v>
      </c>
      <c r="B35" s="131" t="s">
        <v>37</v>
      </c>
      <c r="C35" s="12">
        <v>0</v>
      </c>
      <c r="D35" s="12">
        <v>0</v>
      </c>
      <c r="E35" s="12">
        <v>2</v>
      </c>
      <c r="F35" s="12">
        <v>0</v>
      </c>
      <c r="G35" s="12">
        <v>0</v>
      </c>
      <c r="H35" s="12">
        <v>0</v>
      </c>
      <c r="I35" s="101">
        <f t="shared" si="0"/>
        <v>2</v>
      </c>
      <c r="J35" s="13"/>
      <c r="K35" s="12">
        <v>0</v>
      </c>
      <c r="L35" s="12">
        <v>0</v>
      </c>
      <c r="M35" s="12">
        <v>6</v>
      </c>
      <c r="N35" s="12">
        <v>0.3</v>
      </c>
      <c r="O35" s="12">
        <v>0</v>
      </c>
      <c r="P35" s="12">
        <v>1</v>
      </c>
      <c r="Q35" s="101">
        <f t="shared" ref="Q35" si="34">SUM(K35:P35)</f>
        <v>7.3</v>
      </c>
      <c r="S35" s="33">
        <v>0</v>
      </c>
      <c r="T35" s="33">
        <v>0</v>
      </c>
      <c r="U35" s="34">
        <v>0</v>
      </c>
      <c r="V35" s="33">
        <v>0</v>
      </c>
      <c r="W35" s="33">
        <v>0</v>
      </c>
      <c r="X35" s="33">
        <v>0</v>
      </c>
      <c r="Y35" s="108">
        <f t="shared" si="8"/>
        <v>0</v>
      </c>
      <c r="Z35" s="33"/>
      <c r="AA35" s="14">
        <v>0</v>
      </c>
      <c r="AB35" s="14">
        <v>0</v>
      </c>
      <c r="AC35" s="14">
        <v>5</v>
      </c>
      <c r="AD35" s="36">
        <v>0.45</v>
      </c>
      <c r="AE35" s="36">
        <v>0</v>
      </c>
      <c r="AF35" s="36">
        <v>0.5</v>
      </c>
      <c r="AG35" s="104">
        <f t="shared" si="9"/>
        <v>5.95</v>
      </c>
      <c r="AH35" s="32"/>
      <c r="AI35" s="14">
        <v>0</v>
      </c>
      <c r="AJ35" s="14">
        <v>0</v>
      </c>
      <c r="AK35" s="14">
        <v>6</v>
      </c>
      <c r="AL35" s="14">
        <v>0</v>
      </c>
      <c r="AM35" s="14">
        <v>0</v>
      </c>
      <c r="AN35" s="14">
        <v>0</v>
      </c>
      <c r="AO35" s="104">
        <f t="shared" si="10"/>
        <v>6</v>
      </c>
      <c r="AP35" s="32"/>
      <c r="AQ35" s="14">
        <v>0</v>
      </c>
      <c r="AR35" s="14">
        <v>0</v>
      </c>
      <c r="AS35" s="14">
        <v>3</v>
      </c>
      <c r="AT35" s="14">
        <v>0</v>
      </c>
      <c r="AU35" s="14">
        <v>0</v>
      </c>
      <c r="AV35" s="14">
        <v>0</v>
      </c>
      <c r="AW35" s="104">
        <f t="shared" si="11"/>
        <v>3</v>
      </c>
      <c r="AX35" s="32"/>
      <c r="AY35" s="14">
        <v>0</v>
      </c>
      <c r="AZ35" s="14">
        <v>0</v>
      </c>
      <c r="BA35" s="14">
        <v>2</v>
      </c>
      <c r="BB35" s="14">
        <v>0</v>
      </c>
      <c r="BC35" s="14">
        <v>0</v>
      </c>
      <c r="BD35" s="14">
        <v>0</v>
      </c>
      <c r="BE35" s="104">
        <f t="shared" si="12"/>
        <v>2</v>
      </c>
      <c r="BF35" s="32"/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0.5</v>
      </c>
      <c r="BM35" s="104">
        <f t="shared" si="13"/>
        <v>0.5</v>
      </c>
      <c r="BN35" s="32"/>
      <c r="BO35" s="12">
        <f t="shared" si="2"/>
        <v>0</v>
      </c>
      <c r="BP35" s="12">
        <f t="shared" si="3"/>
        <v>0</v>
      </c>
      <c r="BQ35" s="12">
        <f t="shared" si="4"/>
        <v>24</v>
      </c>
      <c r="BR35" s="12">
        <f t="shared" si="5"/>
        <v>0.75</v>
      </c>
      <c r="BS35" s="12">
        <f t="shared" si="6"/>
        <v>0</v>
      </c>
      <c r="BT35" s="12">
        <f t="shared" si="7"/>
        <v>2</v>
      </c>
      <c r="BU35" s="101">
        <f t="shared" si="14"/>
        <v>26.75</v>
      </c>
      <c r="BW35" s="12" t="e">
        <f>#REF!-BO35</f>
        <v>#REF!</v>
      </c>
      <c r="BX35" s="12" t="e">
        <f>#REF!-BP35</f>
        <v>#REF!</v>
      </c>
      <c r="BY35" s="12" t="e">
        <f>#REF!-BQ35</f>
        <v>#REF!</v>
      </c>
      <c r="BZ35" s="12" t="e">
        <f>#REF!-BR35</f>
        <v>#REF!</v>
      </c>
      <c r="CA35" s="12" t="e">
        <f>#REF!-BS35</f>
        <v>#REF!</v>
      </c>
      <c r="CB35" s="12" t="e">
        <f>#REF!-BT35</f>
        <v>#REF!</v>
      </c>
      <c r="CC35" s="13" t="e">
        <f t="shared" ref="CC35" si="35">SUM(BW35:CB35)</f>
        <v>#REF!</v>
      </c>
    </row>
    <row r="36" spans="1:81" ht="15.75">
      <c r="A36" s="130"/>
      <c r="B36" s="132"/>
      <c r="C36" s="12">
        <v>0</v>
      </c>
      <c r="D36" s="12">
        <v>0</v>
      </c>
      <c r="E36" s="12">
        <v>4</v>
      </c>
      <c r="F36" s="12">
        <v>0</v>
      </c>
      <c r="G36" s="12">
        <v>0</v>
      </c>
      <c r="H36" s="12">
        <v>0</v>
      </c>
      <c r="I36" s="101">
        <f>SUM(C36:H36)</f>
        <v>4</v>
      </c>
      <c r="J36" s="13"/>
      <c r="K36" s="12">
        <v>0</v>
      </c>
      <c r="L36" s="12">
        <v>0</v>
      </c>
      <c r="M36" s="12">
        <v>12</v>
      </c>
      <c r="N36" s="12">
        <v>1</v>
      </c>
      <c r="O36" s="12">
        <v>1.5</v>
      </c>
      <c r="P36" s="12">
        <v>0</v>
      </c>
      <c r="Q36" s="101">
        <f>SUM(K36:P36)</f>
        <v>14.5</v>
      </c>
      <c r="S36" s="14">
        <v>0</v>
      </c>
      <c r="T36" s="14">
        <v>0</v>
      </c>
      <c r="U36" s="12">
        <v>4</v>
      </c>
      <c r="V36" s="14">
        <v>0</v>
      </c>
      <c r="W36" s="14">
        <v>0.5</v>
      </c>
      <c r="X36" s="14">
        <v>0</v>
      </c>
      <c r="Y36" s="107">
        <f t="shared" si="8"/>
        <v>4.5</v>
      </c>
      <c r="Z36" s="14"/>
      <c r="AA36" s="14">
        <v>0</v>
      </c>
      <c r="AB36" s="14">
        <v>0</v>
      </c>
      <c r="AC36" s="36">
        <v>8</v>
      </c>
      <c r="AD36" s="36">
        <v>0.15</v>
      </c>
      <c r="AE36" s="36">
        <v>0.75</v>
      </c>
      <c r="AF36" s="36">
        <v>0</v>
      </c>
      <c r="AG36" s="104">
        <f t="shared" si="9"/>
        <v>8.9</v>
      </c>
      <c r="AH36" s="32"/>
      <c r="AI36" s="14">
        <v>0</v>
      </c>
      <c r="AJ36" s="14">
        <v>0</v>
      </c>
      <c r="AK36" s="14">
        <v>10</v>
      </c>
      <c r="AL36" s="14">
        <v>0</v>
      </c>
      <c r="AM36" s="14">
        <v>0</v>
      </c>
      <c r="AN36" s="14">
        <v>0</v>
      </c>
      <c r="AO36" s="104">
        <f t="shared" si="10"/>
        <v>10</v>
      </c>
      <c r="AP36" s="32"/>
      <c r="AQ36" s="14">
        <v>0</v>
      </c>
      <c r="AR36" s="14">
        <v>0</v>
      </c>
      <c r="AS36" s="14">
        <v>4</v>
      </c>
      <c r="AT36" s="14">
        <v>0</v>
      </c>
      <c r="AU36" s="14">
        <v>0</v>
      </c>
      <c r="AV36" s="14">
        <v>0</v>
      </c>
      <c r="AW36" s="104">
        <f t="shared" si="11"/>
        <v>4</v>
      </c>
      <c r="AX36" s="32"/>
      <c r="AY36" s="14">
        <v>0</v>
      </c>
      <c r="AZ36" s="14">
        <v>0</v>
      </c>
      <c r="BA36" s="14">
        <v>3</v>
      </c>
      <c r="BB36" s="14">
        <v>0</v>
      </c>
      <c r="BC36" s="14">
        <v>0</v>
      </c>
      <c r="BD36" s="14">
        <v>0</v>
      </c>
      <c r="BE36" s="104">
        <f t="shared" si="12"/>
        <v>3</v>
      </c>
      <c r="BF36" s="32"/>
      <c r="BG36" s="14">
        <v>0</v>
      </c>
      <c r="BH36" s="14">
        <v>0</v>
      </c>
      <c r="BI36" s="14">
        <v>0</v>
      </c>
      <c r="BJ36" s="14">
        <v>0</v>
      </c>
      <c r="BK36" s="14">
        <v>0.5</v>
      </c>
      <c r="BL36" s="14">
        <v>0</v>
      </c>
      <c r="BM36" s="104">
        <f t="shared" si="13"/>
        <v>0.5</v>
      </c>
      <c r="BN36" s="32"/>
      <c r="BO36" s="12">
        <f t="shared" si="2"/>
        <v>0</v>
      </c>
      <c r="BP36" s="12">
        <f t="shared" si="3"/>
        <v>0</v>
      </c>
      <c r="BQ36" s="12">
        <f t="shared" si="4"/>
        <v>45</v>
      </c>
      <c r="BR36" s="12">
        <f t="shared" si="5"/>
        <v>1.1499999999999999</v>
      </c>
      <c r="BS36" s="12">
        <f t="shared" si="6"/>
        <v>3.25</v>
      </c>
      <c r="BT36" s="12">
        <f t="shared" si="7"/>
        <v>0</v>
      </c>
      <c r="BU36" s="101">
        <f t="shared" si="14"/>
        <v>49.4</v>
      </c>
      <c r="BW36" s="12" t="e">
        <f>#REF!-BO36</f>
        <v>#REF!</v>
      </c>
      <c r="BX36" s="12" t="e">
        <f>#REF!-BP36</f>
        <v>#REF!</v>
      </c>
      <c r="BY36" s="12" t="e">
        <f>#REF!-BQ36</f>
        <v>#REF!</v>
      </c>
      <c r="BZ36" s="12" t="e">
        <f>#REF!-BR36</f>
        <v>#REF!</v>
      </c>
      <c r="CA36" s="12" t="e">
        <f>#REF!-BS36</f>
        <v>#REF!</v>
      </c>
      <c r="CB36" s="12" t="e">
        <f>#REF!-BT36</f>
        <v>#REF!</v>
      </c>
      <c r="CC36" s="13" t="e">
        <f>SUM(BW36:CB36)</f>
        <v>#REF!</v>
      </c>
    </row>
    <row r="37" spans="1:81" ht="15.75">
      <c r="A37" s="129">
        <v>20</v>
      </c>
      <c r="B37" s="131" t="s">
        <v>38</v>
      </c>
      <c r="C37" s="12">
        <v>0</v>
      </c>
      <c r="D37" s="12">
        <v>0</v>
      </c>
      <c r="E37" s="12">
        <v>5</v>
      </c>
      <c r="F37" s="12">
        <v>0</v>
      </c>
      <c r="G37" s="12">
        <v>0</v>
      </c>
      <c r="H37" s="12">
        <v>0</v>
      </c>
      <c r="I37" s="101">
        <f t="shared" si="0"/>
        <v>5</v>
      </c>
      <c r="J37" s="13"/>
      <c r="K37" s="12">
        <v>0</v>
      </c>
      <c r="L37" s="12">
        <v>0</v>
      </c>
      <c r="M37" s="12">
        <v>13</v>
      </c>
      <c r="N37" s="12">
        <v>0.8</v>
      </c>
      <c r="O37" s="12">
        <v>0</v>
      </c>
      <c r="P37" s="12">
        <v>1.5</v>
      </c>
      <c r="Q37" s="101">
        <f t="shared" ref="Q37" si="36">SUM(K37:P37)</f>
        <v>15.3</v>
      </c>
      <c r="S37" s="14">
        <v>0</v>
      </c>
      <c r="T37" s="14">
        <v>0</v>
      </c>
      <c r="U37" s="12">
        <v>5</v>
      </c>
      <c r="V37" s="14">
        <v>0</v>
      </c>
      <c r="W37" s="14">
        <v>0</v>
      </c>
      <c r="X37" s="14">
        <v>0</v>
      </c>
      <c r="Y37" s="107">
        <f t="shared" si="8"/>
        <v>5</v>
      </c>
      <c r="Z37" s="14"/>
      <c r="AA37" s="14">
        <v>0</v>
      </c>
      <c r="AB37" s="14">
        <v>0</v>
      </c>
      <c r="AC37" s="14">
        <v>15</v>
      </c>
      <c r="AD37" s="14">
        <v>0.5</v>
      </c>
      <c r="AE37" s="14">
        <v>0</v>
      </c>
      <c r="AF37" s="14">
        <v>0.5</v>
      </c>
      <c r="AG37" s="104">
        <f t="shared" si="9"/>
        <v>16</v>
      </c>
      <c r="AH37" s="32"/>
      <c r="AI37" s="14">
        <v>0</v>
      </c>
      <c r="AJ37" s="14">
        <v>0</v>
      </c>
      <c r="AK37" s="14">
        <v>20</v>
      </c>
      <c r="AL37" s="14">
        <v>0</v>
      </c>
      <c r="AM37" s="14">
        <v>0</v>
      </c>
      <c r="AN37" s="14">
        <v>0</v>
      </c>
      <c r="AO37" s="104">
        <f t="shared" si="10"/>
        <v>20</v>
      </c>
      <c r="AP37" s="32"/>
      <c r="AQ37" s="14">
        <v>0</v>
      </c>
      <c r="AR37" s="14">
        <v>0</v>
      </c>
      <c r="AS37" s="14">
        <v>8</v>
      </c>
      <c r="AT37" s="14">
        <v>0</v>
      </c>
      <c r="AU37" s="14">
        <v>0</v>
      </c>
      <c r="AV37" s="14">
        <v>0</v>
      </c>
      <c r="AW37" s="104">
        <f t="shared" si="11"/>
        <v>8</v>
      </c>
      <c r="AX37" s="32"/>
      <c r="AY37" s="14">
        <v>0</v>
      </c>
      <c r="AZ37" s="14">
        <v>0</v>
      </c>
      <c r="BA37" s="14">
        <v>5</v>
      </c>
      <c r="BB37" s="14">
        <v>0</v>
      </c>
      <c r="BC37" s="14">
        <v>0</v>
      </c>
      <c r="BD37" s="14">
        <v>0</v>
      </c>
      <c r="BE37" s="104">
        <f t="shared" si="12"/>
        <v>5</v>
      </c>
      <c r="BF37" s="32"/>
      <c r="BG37" s="14">
        <v>0</v>
      </c>
      <c r="BH37" s="14">
        <v>0</v>
      </c>
      <c r="BI37" s="14">
        <v>0</v>
      </c>
      <c r="BJ37" s="14">
        <v>0.5</v>
      </c>
      <c r="BK37" s="14">
        <v>0</v>
      </c>
      <c r="BL37" s="14">
        <v>0.5</v>
      </c>
      <c r="BM37" s="104">
        <f t="shared" si="13"/>
        <v>1</v>
      </c>
      <c r="BN37" s="32"/>
      <c r="BO37" s="12">
        <f t="shared" si="2"/>
        <v>0</v>
      </c>
      <c r="BP37" s="12">
        <f t="shared" si="3"/>
        <v>0</v>
      </c>
      <c r="BQ37" s="12">
        <f t="shared" si="4"/>
        <v>71</v>
      </c>
      <c r="BR37" s="12">
        <f t="shared" si="5"/>
        <v>1.8</v>
      </c>
      <c r="BS37" s="12">
        <f t="shared" si="6"/>
        <v>0</v>
      </c>
      <c r="BT37" s="12">
        <f t="shared" si="7"/>
        <v>2.5</v>
      </c>
      <c r="BU37" s="101">
        <f t="shared" si="14"/>
        <v>75.3</v>
      </c>
      <c r="BW37" s="12" t="e">
        <f>#REF!-BO37</f>
        <v>#REF!</v>
      </c>
      <c r="BX37" s="12" t="e">
        <f>#REF!-BP37</f>
        <v>#REF!</v>
      </c>
      <c r="BY37" s="12" t="e">
        <f>#REF!-BQ37</f>
        <v>#REF!</v>
      </c>
      <c r="BZ37" s="12" t="e">
        <f>#REF!-BR37</f>
        <v>#REF!</v>
      </c>
      <c r="CA37" s="12" t="e">
        <f>#REF!-BS37</f>
        <v>#REF!</v>
      </c>
      <c r="CB37" s="12" t="e">
        <f>#REF!-BT37</f>
        <v>#REF!</v>
      </c>
      <c r="CC37" s="13" t="e">
        <f t="shared" ref="CC37" si="37">SUM(BW37:CB37)</f>
        <v>#REF!</v>
      </c>
    </row>
    <row r="38" spans="1:81" ht="15.75">
      <c r="A38" s="130"/>
      <c r="B38" s="132"/>
      <c r="C38" s="12">
        <v>0</v>
      </c>
      <c r="D38" s="12">
        <v>0</v>
      </c>
      <c r="E38" s="12">
        <v>5</v>
      </c>
      <c r="F38" s="12">
        <v>0</v>
      </c>
      <c r="G38" s="12">
        <v>0</v>
      </c>
      <c r="H38" s="12">
        <v>0</v>
      </c>
      <c r="I38" s="101">
        <f>SUM(C38:H38)</f>
        <v>5</v>
      </c>
      <c r="J38" s="13"/>
      <c r="K38" s="12">
        <v>0</v>
      </c>
      <c r="L38" s="12">
        <v>0</v>
      </c>
      <c r="M38" s="12">
        <v>18</v>
      </c>
      <c r="N38" s="12">
        <v>1</v>
      </c>
      <c r="O38" s="12">
        <v>1.5</v>
      </c>
      <c r="P38" s="12">
        <v>0</v>
      </c>
      <c r="Q38" s="101">
        <f>SUM(K38:P38)</f>
        <v>20.5</v>
      </c>
      <c r="S38" s="14">
        <v>0</v>
      </c>
      <c r="T38" s="14">
        <v>0</v>
      </c>
      <c r="U38" s="12">
        <v>5</v>
      </c>
      <c r="V38" s="14">
        <v>0</v>
      </c>
      <c r="W38" s="14">
        <v>0.5</v>
      </c>
      <c r="X38" s="14">
        <v>0</v>
      </c>
      <c r="Y38" s="107">
        <f t="shared" si="8"/>
        <v>5.5</v>
      </c>
      <c r="Z38" s="14"/>
      <c r="AA38" s="14">
        <v>0</v>
      </c>
      <c r="AB38" s="14">
        <v>0</v>
      </c>
      <c r="AC38" s="14">
        <v>10</v>
      </c>
      <c r="AD38" s="14">
        <v>0.55000000000000004</v>
      </c>
      <c r="AE38" s="14">
        <v>1</v>
      </c>
      <c r="AF38" s="14">
        <v>0</v>
      </c>
      <c r="AG38" s="104">
        <f t="shared" si="9"/>
        <v>11.55</v>
      </c>
      <c r="AH38" s="32"/>
      <c r="AI38" s="14">
        <v>0</v>
      </c>
      <c r="AJ38" s="14">
        <v>0</v>
      </c>
      <c r="AK38" s="14">
        <v>15</v>
      </c>
      <c r="AL38" s="14">
        <v>0</v>
      </c>
      <c r="AM38" s="14">
        <v>0</v>
      </c>
      <c r="AN38" s="14">
        <v>0</v>
      </c>
      <c r="AO38" s="104">
        <f t="shared" si="10"/>
        <v>15</v>
      </c>
      <c r="AP38" s="32"/>
      <c r="AQ38" s="14">
        <v>0</v>
      </c>
      <c r="AR38" s="14">
        <v>0</v>
      </c>
      <c r="AS38" s="14">
        <v>8</v>
      </c>
      <c r="AT38" s="14">
        <v>0</v>
      </c>
      <c r="AU38" s="14">
        <v>0</v>
      </c>
      <c r="AV38" s="14">
        <v>0</v>
      </c>
      <c r="AW38" s="104">
        <f t="shared" si="11"/>
        <v>8</v>
      </c>
      <c r="AX38" s="32"/>
      <c r="AY38" s="14">
        <v>0</v>
      </c>
      <c r="AZ38" s="14">
        <v>0</v>
      </c>
      <c r="BA38" s="14">
        <v>7</v>
      </c>
      <c r="BB38" s="14">
        <v>0</v>
      </c>
      <c r="BC38" s="14">
        <v>0</v>
      </c>
      <c r="BD38" s="14">
        <v>0</v>
      </c>
      <c r="BE38" s="104">
        <f t="shared" si="12"/>
        <v>7</v>
      </c>
      <c r="BF38" s="32"/>
      <c r="BG38" s="14">
        <v>0</v>
      </c>
      <c r="BH38" s="14">
        <v>0</v>
      </c>
      <c r="BI38" s="14">
        <v>0</v>
      </c>
      <c r="BJ38" s="14">
        <v>0.75</v>
      </c>
      <c r="BK38" s="14">
        <v>0.5</v>
      </c>
      <c r="BL38" s="14">
        <v>0</v>
      </c>
      <c r="BM38" s="104">
        <f t="shared" si="13"/>
        <v>1.25</v>
      </c>
      <c r="BN38" s="32"/>
      <c r="BO38" s="12">
        <f t="shared" si="2"/>
        <v>0</v>
      </c>
      <c r="BP38" s="12">
        <f t="shared" si="3"/>
        <v>0</v>
      </c>
      <c r="BQ38" s="12">
        <f t="shared" si="4"/>
        <v>68</v>
      </c>
      <c r="BR38" s="12">
        <f t="shared" si="5"/>
        <v>2.2999999999999998</v>
      </c>
      <c r="BS38" s="12">
        <f t="shared" si="6"/>
        <v>3.5</v>
      </c>
      <c r="BT38" s="12">
        <f t="shared" si="7"/>
        <v>0</v>
      </c>
      <c r="BU38" s="101">
        <f t="shared" si="14"/>
        <v>73.8</v>
      </c>
      <c r="BW38" s="12" t="e">
        <f>#REF!-BO38</f>
        <v>#REF!</v>
      </c>
      <c r="BX38" s="12" t="e">
        <f>#REF!-BP38</f>
        <v>#REF!</v>
      </c>
      <c r="BY38" s="12" t="e">
        <f>#REF!-BQ38</f>
        <v>#REF!</v>
      </c>
      <c r="BZ38" s="12" t="e">
        <f>#REF!-BR38</f>
        <v>#REF!</v>
      </c>
      <c r="CA38" s="12" t="e">
        <f>#REF!-BS38</f>
        <v>#REF!</v>
      </c>
      <c r="CB38" s="12" t="e">
        <f>#REF!-BT38</f>
        <v>#REF!</v>
      </c>
      <c r="CC38" s="13" t="e">
        <f>SUM(BW38:CB38)</f>
        <v>#REF!</v>
      </c>
    </row>
    <row r="39" spans="1:81" ht="15.75">
      <c r="A39" s="7">
        <v>21</v>
      </c>
      <c r="B39" s="8" t="s">
        <v>39</v>
      </c>
      <c r="C39" s="12">
        <v>0</v>
      </c>
      <c r="D39" s="12">
        <v>0</v>
      </c>
      <c r="E39" s="12">
        <v>2</v>
      </c>
      <c r="F39" s="12">
        <v>0</v>
      </c>
      <c r="G39" s="12">
        <v>0</v>
      </c>
      <c r="H39" s="12">
        <v>0</v>
      </c>
      <c r="I39" s="101">
        <f t="shared" si="0"/>
        <v>2</v>
      </c>
      <c r="J39" s="13"/>
      <c r="K39" s="12">
        <v>0</v>
      </c>
      <c r="L39" s="12">
        <v>0</v>
      </c>
      <c r="M39" s="12">
        <v>6</v>
      </c>
      <c r="N39" s="12">
        <v>0.3</v>
      </c>
      <c r="O39" s="12">
        <v>0</v>
      </c>
      <c r="P39" s="12">
        <v>1</v>
      </c>
      <c r="Q39" s="101">
        <f t="shared" ref="Q39" si="38">SUM(K39:P39)</f>
        <v>7.3</v>
      </c>
      <c r="S39" s="14">
        <v>0</v>
      </c>
      <c r="T39" s="14">
        <v>0</v>
      </c>
      <c r="U39" s="12">
        <v>2</v>
      </c>
      <c r="V39" s="14">
        <v>0</v>
      </c>
      <c r="W39" s="14">
        <v>0</v>
      </c>
      <c r="X39" s="14">
        <v>0</v>
      </c>
      <c r="Y39" s="107">
        <f t="shared" si="8"/>
        <v>2</v>
      </c>
      <c r="Z39" s="14"/>
      <c r="AA39" s="14">
        <v>0</v>
      </c>
      <c r="AB39" s="14">
        <v>0</v>
      </c>
      <c r="AC39" s="14">
        <v>0</v>
      </c>
      <c r="AD39" s="14">
        <v>0.65</v>
      </c>
      <c r="AE39" s="14">
        <v>0</v>
      </c>
      <c r="AF39" s="14">
        <v>0.75</v>
      </c>
      <c r="AG39" s="104">
        <f t="shared" si="9"/>
        <v>1.4</v>
      </c>
      <c r="AH39" s="32"/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04">
        <f t="shared" si="10"/>
        <v>0</v>
      </c>
      <c r="AP39" s="32"/>
      <c r="AQ39" s="14">
        <v>0</v>
      </c>
      <c r="AR39" s="14">
        <v>0</v>
      </c>
      <c r="AS39" s="14">
        <v>2</v>
      </c>
      <c r="AT39" s="14">
        <v>0</v>
      </c>
      <c r="AU39" s="14">
        <v>0</v>
      </c>
      <c r="AV39" s="14">
        <v>0</v>
      </c>
      <c r="AW39" s="104">
        <f t="shared" si="11"/>
        <v>2</v>
      </c>
      <c r="AX39" s="32"/>
      <c r="AY39" s="14">
        <v>0</v>
      </c>
      <c r="AZ39" s="14">
        <v>0</v>
      </c>
      <c r="BA39" s="14">
        <v>10</v>
      </c>
      <c r="BB39" s="14">
        <v>0</v>
      </c>
      <c r="BC39" s="14">
        <v>0</v>
      </c>
      <c r="BD39" s="14">
        <v>0</v>
      </c>
      <c r="BE39" s="104">
        <f t="shared" si="12"/>
        <v>10</v>
      </c>
      <c r="BF39" s="32"/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04">
        <f t="shared" si="13"/>
        <v>0</v>
      </c>
      <c r="BN39" s="32"/>
      <c r="BO39" s="12">
        <f t="shared" si="2"/>
        <v>0</v>
      </c>
      <c r="BP39" s="12">
        <f t="shared" si="3"/>
        <v>0</v>
      </c>
      <c r="BQ39" s="12">
        <f t="shared" si="4"/>
        <v>22</v>
      </c>
      <c r="BR39" s="12">
        <f t="shared" si="5"/>
        <v>0.95</v>
      </c>
      <c r="BS39" s="12">
        <f t="shared" si="6"/>
        <v>0</v>
      </c>
      <c r="BT39" s="12">
        <f t="shared" si="7"/>
        <v>1.75</v>
      </c>
      <c r="BU39" s="101">
        <f t="shared" si="14"/>
        <v>24.7</v>
      </c>
      <c r="BW39" s="12" t="e">
        <f>#REF!-BO39</f>
        <v>#REF!</v>
      </c>
      <c r="BX39" s="12" t="e">
        <f>#REF!-BP39</f>
        <v>#REF!</v>
      </c>
      <c r="BY39" s="12" t="e">
        <f>#REF!-BQ39</f>
        <v>#REF!</v>
      </c>
      <c r="BZ39" s="12" t="e">
        <f>#REF!-BR39</f>
        <v>#REF!</v>
      </c>
      <c r="CA39" s="12" t="e">
        <f>#REF!-BS39</f>
        <v>#REF!</v>
      </c>
      <c r="CB39" s="12" t="e">
        <f>#REF!-BT39</f>
        <v>#REF!</v>
      </c>
      <c r="CC39" s="13" t="e">
        <f t="shared" ref="CC39" si="39">SUM(BW39:CB39)</f>
        <v>#REF!</v>
      </c>
    </row>
    <row r="40" spans="1:81" ht="15.75">
      <c r="A40" s="7">
        <v>22</v>
      </c>
      <c r="B40" s="8" t="s">
        <v>40</v>
      </c>
      <c r="C40" s="12">
        <v>0</v>
      </c>
      <c r="D40" s="12">
        <v>0</v>
      </c>
      <c r="E40" s="12">
        <v>6</v>
      </c>
      <c r="F40" s="12">
        <v>0</v>
      </c>
      <c r="G40" s="12">
        <v>0</v>
      </c>
      <c r="H40" s="12">
        <v>0</v>
      </c>
      <c r="I40" s="101">
        <f>SUM(C40:H40)</f>
        <v>6</v>
      </c>
      <c r="J40" s="13"/>
      <c r="K40" s="12">
        <v>0</v>
      </c>
      <c r="L40" s="12">
        <v>0</v>
      </c>
      <c r="M40" s="12">
        <v>18</v>
      </c>
      <c r="N40" s="12">
        <v>0.5</v>
      </c>
      <c r="O40" s="12">
        <v>1</v>
      </c>
      <c r="P40" s="12">
        <v>0</v>
      </c>
      <c r="Q40" s="101">
        <f>SUM(K40:P40)</f>
        <v>19.5</v>
      </c>
      <c r="S40" s="14">
        <v>0</v>
      </c>
      <c r="T40" s="14">
        <v>0</v>
      </c>
      <c r="U40" s="12">
        <v>6</v>
      </c>
      <c r="V40" s="14">
        <v>0</v>
      </c>
      <c r="W40" s="14">
        <v>0.5</v>
      </c>
      <c r="X40" s="14">
        <v>0</v>
      </c>
      <c r="Y40" s="107">
        <f t="shared" si="8"/>
        <v>6.5</v>
      </c>
      <c r="Z40" s="14"/>
      <c r="AA40" s="14">
        <v>0</v>
      </c>
      <c r="AB40" s="14">
        <v>0</v>
      </c>
      <c r="AC40" s="14">
        <v>12</v>
      </c>
      <c r="AD40" s="14">
        <v>0.65</v>
      </c>
      <c r="AE40" s="14">
        <v>1.6</v>
      </c>
      <c r="AF40" s="14">
        <v>0</v>
      </c>
      <c r="AG40" s="104">
        <f t="shared" si="9"/>
        <v>14.25</v>
      </c>
      <c r="AH40" s="32"/>
      <c r="AI40" s="14">
        <v>0</v>
      </c>
      <c r="AJ40" s="14">
        <v>0</v>
      </c>
      <c r="AK40" s="14">
        <v>18</v>
      </c>
      <c r="AL40" s="14">
        <v>0</v>
      </c>
      <c r="AM40" s="14">
        <v>0</v>
      </c>
      <c r="AN40" s="14">
        <v>0</v>
      </c>
      <c r="AO40" s="104">
        <f t="shared" si="10"/>
        <v>18</v>
      </c>
      <c r="AP40" s="32"/>
      <c r="AQ40" s="14">
        <v>0</v>
      </c>
      <c r="AR40" s="14">
        <v>0</v>
      </c>
      <c r="AS40" s="14">
        <v>3</v>
      </c>
      <c r="AT40" s="14">
        <v>0</v>
      </c>
      <c r="AU40" s="14">
        <v>0</v>
      </c>
      <c r="AV40" s="14">
        <v>0</v>
      </c>
      <c r="AW40" s="104">
        <f t="shared" si="11"/>
        <v>3</v>
      </c>
      <c r="AX40" s="32"/>
      <c r="AY40" s="14">
        <v>0</v>
      </c>
      <c r="AZ40" s="14">
        <v>0</v>
      </c>
      <c r="BA40" s="14">
        <v>5</v>
      </c>
      <c r="BB40" s="14">
        <v>0</v>
      </c>
      <c r="BC40" s="14">
        <v>0</v>
      </c>
      <c r="BD40" s="14">
        <v>0</v>
      </c>
      <c r="BE40" s="104">
        <f t="shared" si="12"/>
        <v>5</v>
      </c>
      <c r="BF40" s="32"/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04">
        <f t="shared" si="13"/>
        <v>0</v>
      </c>
      <c r="BN40" s="32"/>
      <c r="BO40" s="12">
        <f t="shared" si="2"/>
        <v>0</v>
      </c>
      <c r="BP40" s="12">
        <f t="shared" si="3"/>
        <v>0</v>
      </c>
      <c r="BQ40" s="12">
        <f t="shared" si="4"/>
        <v>68</v>
      </c>
      <c r="BR40" s="12">
        <f t="shared" si="5"/>
        <v>1.1499999999999999</v>
      </c>
      <c r="BS40" s="12">
        <f t="shared" si="6"/>
        <v>3.1</v>
      </c>
      <c r="BT40" s="12">
        <f t="shared" si="7"/>
        <v>0</v>
      </c>
      <c r="BU40" s="101">
        <f t="shared" si="14"/>
        <v>72.25</v>
      </c>
      <c r="BW40" s="12" t="e">
        <f>#REF!-BO40</f>
        <v>#REF!</v>
      </c>
      <c r="BX40" s="12" t="e">
        <f>#REF!-BP40</f>
        <v>#REF!</v>
      </c>
      <c r="BY40" s="12" t="e">
        <f>#REF!-BQ40</f>
        <v>#REF!</v>
      </c>
      <c r="BZ40" s="12" t="e">
        <f>#REF!-BR40</f>
        <v>#REF!</v>
      </c>
      <c r="CA40" s="12" t="e">
        <f>#REF!-BS40</f>
        <v>#REF!</v>
      </c>
      <c r="CB40" s="12" t="e">
        <f>#REF!-BT40</f>
        <v>#REF!</v>
      </c>
      <c r="CC40" s="13" t="e">
        <f>SUM(BW40:CB40)</f>
        <v>#REF!</v>
      </c>
    </row>
    <row r="41" spans="1:81" ht="15.75">
      <c r="A41" s="7">
        <v>23</v>
      </c>
      <c r="B41" s="8" t="s">
        <v>41</v>
      </c>
      <c r="C41" s="12">
        <v>0</v>
      </c>
      <c r="D41" s="12">
        <v>0</v>
      </c>
      <c r="E41" s="12">
        <v>2</v>
      </c>
      <c r="F41" s="12">
        <v>0</v>
      </c>
      <c r="G41" s="12">
        <v>0</v>
      </c>
      <c r="H41" s="12">
        <v>0</v>
      </c>
      <c r="I41" s="101">
        <f t="shared" si="0"/>
        <v>2</v>
      </c>
      <c r="J41" s="13"/>
      <c r="K41" s="12">
        <v>0</v>
      </c>
      <c r="L41" s="12">
        <v>0</v>
      </c>
      <c r="M41" s="12">
        <v>6</v>
      </c>
      <c r="N41" s="12">
        <v>0.5</v>
      </c>
      <c r="O41" s="12">
        <v>0</v>
      </c>
      <c r="P41" s="12">
        <v>1</v>
      </c>
      <c r="Q41" s="101">
        <f t="shared" ref="Q41:Q42" si="40">SUM(K41:P41)</f>
        <v>7.5</v>
      </c>
      <c r="S41" s="14">
        <v>0</v>
      </c>
      <c r="T41" s="14">
        <v>0</v>
      </c>
      <c r="U41" s="12">
        <v>2</v>
      </c>
      <c r="V41" s="14">
        <v>0</v>
      </c>
      <c r="W41" s="14">
        <v>0</v>
      </c>
      <c r="X41" s="14">
        <v>0</v>
      </c>
      <c r="Y41" s="107">
        <f t="shared" si="8"/>
        <v>2</v>
      </c>
      <c r="Z41" s="14"/>
      <c r="AA41" s="14">
        <v>0</v>
      </c>
      <c r="AB41" s="14">
        <v>0</v>
      </c>
      <c r="AC41" s="14">
        <v>0</v>
      </c>
      <c r="AD41" s="14">
        <v>0.55000000000000004</v>
      </c>
      <c r="AE41" s="14">
        <v>0</v>
      </c>
      <c r="AF41" s="14">
        <v>1.05</v>
      </c>
      <c r="AG41" s="104">
        <f t="shared" si="9"/>
        <v>1.6</v>
      </c>
      <c r="AH41" s="32"/>
      <c r="AI41" s="14">
        <v>0</v>
      </c>
      <c r="AJ41" s="14">
        <v>0</v>
      </c>
      <c r="AK41" s="14">
        <v>6</v>
      </c>
      <c r="AL41" s="14">
        <v>0</v>
      </c>
      <c r="AM41" s="14">
        <v>0</v>
      </c>
      <c r="AN41" s="14">
        <v>0</v>
      </c>
      <c r="AO41" s="104">
        <f t="shared" si="10"/>
        <v>6</v>
      </c>
      <c r="AP41" s="32"/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0</v>
      </c>
      <c r="AW41" s="104">
        <f t="shared" si="11"/>
        <v>0</v>
      </c>
      <c r="AX41" s="32"/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4">
        <v>0</v>
      </c>
      <c r="BE41" s="104">
        <f t="shared" si="12"/>
        <v>0</v>
      </c>
      <c r="BF41" s="32"/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04">
        <f t="shared" si="13"/>
        <v>0</v>
      </c>
      <c r="BN41" s="32"/>
      <c r="BO41" s="12">
        <f t="shared" si="2"/>
        <v>0</v>
      </c>
      <c r="BP41" s="12">
        <f t="shared" si="3"/>
        <v>0</v>
      </c>
      <c r="BQ41" s="12">
        <f t="shared" si="4"/>
        <v>16</v>
      </c>
      <c r="BR41" s="12">
        <f t="shared" si="5"/>
        <v>1.05</v>
      </c>
      <c r="BS41" s="12">
        <f t="shared" si="6"/>
        <v>0</v>
      </c>
      <c r="BT41" s="12">
        <f t="shared" si="7"/>
        <v>2.0499999999999998</v>
      </c>
      <c r="BU41" s="101">
        <f t="shared" si="14"/>
        <v>19.100000000000001</v>
      </c>
      <c r="BW41" s="12" t="e">
        <f>#REF!-BO41</f>
        <v>#REF!</v>
      </c>
      <c r="BX41" s="12" t="e">
        <f>#REF!-BP41</f>
        <v>#REF!</v>
      </c>
      <c r="BY41" s="12" t="e">
        <f>#REF!-BQ41</f>
        <v>#REF!</v>
      </c>
      <c r="BZ41" s="12" t="e">
        <f>#REF!-BR41</f>
        <v>#REF!</v>
      </c>
      <c r="CA41" s="12" t="e">
        <f>#REF!-BS41</f>
        <v>#REF!</v>
      </c>
      <c r="CB41" s="12" t="e">
        <f>#REF!-BT41</f>
        <v>#REF!</v>
      </c>
      <c r="CC41" s="13" t="e">
        <f t="shared" ref="CC41:CC42" si="41">SUM(BW41:CB41)</f>
        <v>#REF!</v>
      </c>
    </row>
    <row r="42" spans="1:81" ht="15.75">
      <c r="A42" s="129">
        <v>24</v>
      </c>
      <c r="B42" s="131" t="s">
        <v>42</v>
      </c>
      <c r="C42" s="12">
        <v>0</v>
      </c>
      <c r="D42" s="12">
        <v>0</v>
      </c>
      <c r="E42" s="12">
        <v>1.5</v>
      </c>
      <c r="F42" s="12">
        <v>0</v>
      </c>
      <c r="G42" s="12">
        <v>0</v>
      </c>
      <c r="H42" s="12">
        <v>0</v>
      </c>
      <c r="I42" s="101">
        <f t="shared" si="0"/>
        <v>1.5</v>
      </c>
      <c r="J42" s="13"/>
      <c r="K42" s="12">
        <v>0</v>
      </c>
      <c r="L42" s="12">
        <v>0</v>
      </c>
      <c r="M42" s="12">
        <v>4.5</v>
      </c>
      <c r="N42" s="12">
        <v>0.5</v>
      </c>
      <c r="O42" s="12">
        <v>0</v>
      </c>
      <c r="P42" s="12">
        <v>1</v>
      </c>
      <c r="Q42" s="101">
        <f t="shared" si="40"/>
        <v>6</v>
      </c>
      <c r="S42" s="36">
        <v>0</v>
      </c>
      <c r="T42" s="36">
        <v>0</v>
      </c>
      <c r="U42" s="37">
        <v>2</v>
      </c>
      <c r="V42" s="36">
        <v>0</v>
      </c>
      <c r="W42" s="36">
        <v>0</v>
      </c>
      <c r="X42" s="36">
        <v>0</v>
      </c>
      <c r="Y42" s="109">
        <f t="shared" si="8"/>
        <v>2</v>
      </c>
      <c r="Z42" s="36"/>
      <c r="AA42" s="14">
        <v>0</v>
      </c>
      <c r="AB42" s="14">
        <v>0</v>
      </c>
      <c r="AC42" s="36">
        <v>7.18</v>
      </c>
      <c r="AD42" s="36">
        <v>0.25</v>
      </c>
      <c r="AE42" s="36">
        <v>0</v>
      </c>
      <c r="AF42" s="36">
        <v>0.5</v>
      </c>
      <c r="AG42" s="104">
        <f t="shared" si="9"/>
        <v>7.93</v>
      </c>
      <c r="AH42" s="32"/>
      <c r="AI42" s="14">
        <v>0</v>
      </c>
      <c r="AJ42" s="14">
        <v>0</v>
      </c>
      <c r="AK42" s="14">
        <v>8</v>
      </c>
      <c r="AL42" s="14">
        <v>0</v>
      </c>
      <c r="AM42" s="14">
        <v>0</v>
      </c>
      <c r="AN42" s="14">
        <v>0</v>
      </c>
      <c r="AO42" s="104">
        <f t="shared" si="10"/>
        <v>8</v>
      </c>
      <c r="AP42" s="32"/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0</v>
      </c>
      <c r="AW42" s="104">
        <f t="shared" si="11"/>
        <v>0</v>
      </c>
      <c r="AX42" s="32"/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4">
        <v>0</v>
      </c>
      <c r="BE42" s="104">
        <f t="shared" si="12"/>
        <v>0</v>
      </c>
      <c r="BF42" s="32"/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0.5</v>
      </c>
      <c r="BM42" s="104">
        <f t="shared" si="13"/>
        <v>0.5</v>
      </c>
      <c r="BN42" s="32"/>
      <c r="BO42" s="12">
        <f t="shared" si="2"/>
        <v>0</v>
      </c>
      <c r="BP42" s="12">
        <f t="shared" si="3"/>
        <v>0</v>
      </c>
      <c r="BQ42" s="12">
        <f t="shared" si="4"/>
        <v>23.18</v>
      </c>
      <c r="BR42" s="12">
        <f t="shared" si="5"/>
        <v>0.75</v>
      </c>
      <c r="BS42" s="12">
        <f t="shared" si="6"/>
        <v>0</v>
      </c>
      <c r="BT42" s="12">
        <f t="shared" si="7"/>
        <v>2</v>
      </c>
      <c r="BU42" s="101">
        <f t="shared" si="14"/>
        <v>25.93</v>
      </c>
      <c r="BW42" s="12" t="e">
        <f>#REF!-BO42</f>
        <v>#REF!</v>
      </c>
      <c r="BX42" s="12" t="e">
        <f>#REF!-BP42</f>
        <v>#REF!</v>
      </c>
      <c r="BY42" s="12" t="e">
        <f>#REF!-BQ42</f>
        <v>#REF!</v>
      </c>
      <c r="BZ42" s="12" t="e">
        <f>#REF!-BR42</f>
        <v>#REF!</v>
      </c>
      <c r="CA42" s="12" t="e">
        <f>#REF!-BS42</f>
        <v>#REF!</v>
      </c>
      <c r="CB42" s="12" t="e">
        <f>#REF!-BT42</f>
        <v>#REF!</v>
      </c>
      <c r="CC42" s="13" t="e">
        <f t="shared" si="41"/>
        <v>#REF!</v>
      </c>
    </row>
    <row r="43" spans="1:81" ht="15.75">
      <c r="A43" s="130"/>
      <c r="B43" s="132"/>
      <c r="C43" s="12">
        <v>0</v>
      </c>
      <c r="D43" s="12">
        <v>0</v>
      </c>
      <c r="E43" s="12">
        <v>1</v>
      </c>
      <c r="F43" s="12">
        <v>0</v>
      </c>
      <c r="G43" s="12">
        <v>0</v>
      </c>
      <c r="H43" s="12">
        <v>0</v>
      </c>
      <c r="I43" s="101">
        <f>SUM(C43:H43)</f>
        <v>1</v>
      </c>
      <c r="J43" s="13"/>
      <c r="K43" s="12">
        <v>0</v>
      </c>
      <c r="L43" s="12">
        <v>0</v>
      </c>
      <c r="M43" s="12">
        <v>4.5</v>
      </c>
      <c r="N43" s="12">
        <v>0.5</v>
      </c>
      <c r="O43" s="12">
        <v>1</v>
      </c>
      <c r="P43" s="12">
        <v>0</v>
      </c>
      <c r="Q43" s="101">
        <f>SUM(K43:P43)</f>
        <v>6</v>
      </c>
      <c r="S43" s="36">
        <v>0</v>
      </c>
      <c r="T43" s="36">
        <v>0</v>
      </c>
      <c r="U43" s="37">
        <v>1.5</v>
      </c>
      <c r="V43" s="36">
        <v>0</v>
      </c>
      <c r="W43" s="36">
        <v>0</v>
      </c>
      <c r="X43" s="36">
        <v>0</v>
      </c>
      <c r="Y43" s="109">
        <f t="shared" si="8"/>
        <v>1.5</v>
      </c>
      <c r="Z43" s="36"/>
      <c r="AA43" s="14">
        <v>0</v>
      </c>
      <c r="AB43" s="14">
        <v>0</v>
      </c>
      <c r="AC43" s="36">
        <v>12</v>
      </c>
      <c r="AD43" s="36">
        <v>0.45</v>
      </c>
      <c r="AE43" s="36">
        <v>0.65</v>
      </c>
      <c r="AF43" s="36">
        <v>0</v>
      </c>
      <c r="AG43" s="104">
        <f t="shared" si="9"/>
        <v>13.1</v>
      </c>
      <c r="AH43" s="32"/>
      <c r="AI43" s="14">
        <v>0</v>
      </c>
      <c r="AJ43" s="14">
        <v>0</v>
      </c>
      <c r="AK43" s="14">
        <v>10</v>
      </c>
      <c r="AL43" s="14">
        <v>0</v>
      </c>
      <c r="AM43" s="14">
        <v>0</v>
      </c>
      <c r="AN43" s="14">
        <v>0</v>
      </c>
      <c r="AO43" s="104">
        <f t="shared" si="10"/>
        <v>10</v>
      </c>
      <c r="AP43" s="32"/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04">
        <f t="shared" si="11"/>
        <v>0</v>
      </c>
      <c r="AX43" s="32"/>
      <c r="AY43" s="14">
        <v>0</v>
      </c>
      <c r="AZ43" s="14">
        <v>0</v>
      </c>
      <c r="BA43" s="14">
        <v>4</v>
      </c>
      <c r="BB43" s="14">
        <v>0</v>
      </c>
      <c r="BC43" s="14">
        <v>0</v>
      </c>
      <c r="BD43" s="14">
        <v>0</v>
      </c>
      <c r="BE43" s="104">
        <f t="shared" si="12"/>
        <v>4</v>
      </c>
      <c r="BF43" s="32"/>
      <c r="BG43" s="14">
        <v>0</v>
      </c>
      <c r="BH43" s="14">
        <v>0</v>
      </c>
      <c r="BI43" s="14">
        <v>0</v>
      </c>
      <c r="BJ43" s="14">
        <v>0.5</v>
      </c>
      <c r="BK43" s="14">
        <v>0.5</v>
      </c>
      <c r="BL43" s="14">
        <v>0</v>
      </c>
      <c r="BM43" s="104">
        <f t="shared" si="13"/>
        <v>1</v>
      </c>
      <c r="BN43" s="32"/>
      <c r="BO43" s="12">
        <f t="shared" si="2"/>
        <v>0</v>
      </c>
      <c r="BP43" s="12">
        <f t="shared" si="3"/>
        <v>0</v>
      </c>
      <c r="BQ43" s="12">
        <f t="shared" si="4"/>
        <v>33</v>
      </c>
      <c r="BR43" s="12">
        <f t="shared" si="5"/>
        <v>1.45</v>
      </c>
      <c r="BS43" s="12">
        <f t="shared" si="6"/>
        <v>2.15</v>
      </c>
      <c r="BT43" s="12">
        <f t="shared" si="7"/>
        <v>0</v>
      </c>
      <c r="BU43" s="101">
        <f t="shared" si="14"/>
        <v>36.6</v>
      </c>
      <c r="BW43" s="12" t="e">
        <f>#REF!-BO43</f>
        <v>#REF!</v>
      </c>
      <c r="BX43" s="12" t="e">
        <f>#REF!-BP43</f>
        <v>#REF!</v>
      </c>
      <c r="BY43" s="12" t="e">
        <f>#REF!-BQ43</f>
        <v>#REF!</v>
      </c>
      <c r="BZ43" s="12" t="e">
        <f>#REF!-BR43</f>
        <v>#REF!</v>
      </c>
      <c r="CA43" s="12" t="e">
        <f>#REF!-BS43</f>
        <v>#REF!</v>
      </c>
      <c r="CB43" s="12" t="e">
        <f>#REF!-BT43</f>
        <v>#REF!</v>
      </c>
      <c r="CC43" s="13" t="e">
        <f>SUM(BW43:CB43)</f>
        <v>#REF!</v>
      </c>
    </row>
    <row r="44" spans="1:81" ht="15.75">
      <c r="A44" s="129">
        <v>25</v>
      </c>
      <c r="B44" s="131" t="s">
        <v>43</v>
      </c>
      <c r="C44" s="12">
        <v>0</v>
      </c>
      <c r="D44" s="12">
        <v>0</v>
      </c>
      <c r="E44" s="12">
        <v>4</v>
      </c>
      <c r="F44" s="12">
        <v>0</v>
      </c>
      <c r="G44" s="12">
        <v>0</v>
      </c>
      <c r="H44" s="12">
        <v>0</v>
      </c>
      <c r="I44" s="101">
        <f t="shared" si="0"/>
        <v>4</v>
      </c>
      <c r="J44" s="13"/>
      <c r="K44" s="12">
        <v>0</v>
      </c>
      <c r="L44" s="12">
        <v>0</v>
      </c>
      <c r="M44" s="12">
        <v>12</v>
      </c>
      <c r="N44" s="12">
        <v>0.8</v>
      </c>
      <c r="O44" s="12">
        <v>0</v>
      </c>
      <c r="P44" s="12">
        <v>1.5</v>
      </c>
      <c r="Q44" s="101">
        <f t="shared" ref="Q44" si="42">SUM(K44:P44)</f>
        <v>14.3</v>
      </c>
      <c r="S44" s="33">
        <v>0</v>
      </c>
      <c r="T44" s="33">
        <v>0</v>
      </c>
      <c r="U44" s="34">
        <v>0</v>
      </c>
      <c r="V44" s="33">
        <v>0</v>
      </c>
      <c r="W44" s="33">
        <v>0</v>
      </c>
      <c r="X44" s="33">
        <v>0</v>
      </c>
      <c r="Y44" s="108">
        <f t="shared" si="8"/>
        <v>0</v>
      </c>
      <c r="Z44" s="33"/>
      <c r="AA44" s="14">
        <v>0</v>
      </c>
      <c r="AB44" s="14">
        <v>0</v>
      </c>
      <c r="AC44" s="14">
        <v>12</v>
      </c>
      <c r="AD44" s="36">
        <v>0.35</v>
      </c>
      <c r="AE44" s="36">
        <v>0</v>
      </c>
      <c r="AF44" s="36">
        <v>0.5</v>
      </c>
      <c r="AG44" s="104">
        <f t="shared" si="9"/>
        <v>12.85</v>
      </c>
      <c r="AH44" s="32"/>
      <c r="AI44" s="14">
        <v>0</v>
      </c>
      <c r="AJ44" s="14">
        <v>0</v>
      </c>
      <c r="AK44" s="14">
        <v>10</v>
      </c>
      <c r="AL44" s="14">
        <v>0</v>
      </c>
      <c r="AM44" s="14">
        <v>0</v>
      </c>
      <c r="AN44" s="14">
        <v>0</v>
      </c>
      <c r="AO44" s="104">
        <f t="shared" si="10"/>
        <v>10</v>
      </c>
      <c r="AP44" s="32"/>
      <c r="AQ44" s="14">
        <v>0</v>
      </c>
      <c r="AR44" s="14">
        <v>0</v>
      </c>
      <c r="AS44" s="14">
        <v>4</v>
      </c>
      <c r="AT44" s="14">
        <v>0</v>
      </c>
      <c r="AU44" s="14">
        <v>0</v>
      </c>
      <c r="AV44" s="14">
        <v>0</v>
      </c>
      <c r="AW44" s="104">
        <f t="shared" si="11"/>
        <v>4</v>
      </c>
      <c r="AX44" s="32"/>
      <c r="AY44" s="14">
        <v>0</v>
      </c>
      <c r="AZ44" s="14">
        <v>0</v>
      </c>
      <c r="BA44" s="14">
        <v>6</v>
      </c>
      <c r="BB44" s="14">
        <v>0</v>
      </c>
      <c r="BC44" s="14">
        <v>0</v>
      </c>
      <c r="BD44" s="14">
        <v>0</v>
      </c>
      <c r="BE44" s="104">
        <f t="shared" si="12"/>
        <v>6</v>
      </c>
      <c r="BF44" s="32"/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1</v>
      </c>
      <c r="BM44" s="104">
        <f t="shared" si="13"/>
        <v>1</v>
      </c>
      <c r="BN44" s="32"/>
      <c r="BO44" s="12">
        <f t="shared" si="2"/>
        <v>0</v>
      </c>
      <c r="BP44" s="12">
        <f t="shared" si="3"/>
        <v>0</v>
      </c>
      <c r="BQ44" s="12">
        <f t="shared" si="4"/>
        <v>48</v>
      </c>
      <c r="BR44" s="12">
        <f t="shared" si="5"/>
        <v>1.1499999999999999</v>
      </c>
      <c r="BS44" s="12">
        <f t="shared" si="6"/>
        <v>0</v>
      </c>
      <c r="BT44" s="12">
        <f t="shared" si="7"/>
        <v>3</v>
      </c>
      <c r="BU44" s="101">
        <f t="shared" si="14"/>
        <v>52.15</v>
      </c>
      <c r="BW44" s="12" t="e">
        <f>#REF!-BO44</f>
        <v>#REF!</v>
      </c>
      <c r="BX44" s="12" t="e">
        <f>#REF!-BP44</f>
        <v>#REF!</v>
      </c>
      <c r="BY44" s="12" t="e">
        <f>#REF!-BQ44</f>
        <v>#REF!</v>
      </c>
      <c r="BZ44" s="12" t="e">
        <f>#REF!-BR44</f>
        <v>#REF!</v>
      </c>
      <c r="CA44" s="12" t="e">
        <f>#REF!-BS44</f>
        <v>#REF!</v>
      </c>
      <c r="CB44" s="12" t="e">
        <f>#REF!-BT44</f>
        <v>#REF!</v>
      </c>
      <c r="CC44" s="13" t="e">
        <f t="shared" ref="CC44" si="43">SUM(BW44:CB44)</f>
        <v>#REF!</v>
      </c>
    </row>
    <row r="45" spans="1:81" ht="15.75">
      <c r="A45" s="130"/>
      <c r="B45" s="132"/>
      <c r="C45" s="12">
        <v>0</v>
      </c>
      <c r="D45" s="12">
        <v>0</v>
      </c>
      <c r="E45" s="12">
        <v>4</v>
      </c>
      <c r="F45" s="12">
        <v>0</v>
      </c>
      <c r="G45" s="12">
        <v>0</v>
      </c>
      <c r="H45" s="12">
        <v>0</v>
      </c>
      <c r="I45" s="101">
        <f>SUM(C45:H45)</f>
        <v>4</v>
      </c>
      <c r="J45" s="13"/>
      <c r="K45" s="12">
        <v>0</v>
      </c>
      <c r="L45" s="12">
        <v>0</v>
      </c>
      <c r="M45" s="12">
        <v>12</v>
      </c>
      <c r="N45" s="12">
        <v>1</v>
      </c>
      <c r="O45" s="12">
        <v>1.2</v>
      </c>
      <c r="P45" s="12">
        <v>0</v>
      </c>
      <c r="Q45" s="101">
        <f>SUM(K45:P45)</f>
        <v>14.2</v>
      </c>
      <c r="S45" s="14">
        <v>0</v>
      </c>
      <c r="T45" s="14">
        <v>0</v>
      </c>
      <c r="U45" s="12">
        <v>4</v>
      </c>
      <c r="V45" s="14">
        <v>0</v>
      </c>
      <c r="W45" s="14">
        <v>0.5</v>
      </c>
      <c r="X45" s="14">
        <v>0</v>
      </c>
      <c r="Y45" s="107">
        <f t="shared" si="8"/>
        <v>4.5</v>
      </c>
      <c r="Z45" s="14"/>
      <c r="AA45" s="14">
        <v>0</v>
      </c>
      <c r="AB45" s="14">
        <v>0</v>
      </c>
      <c r="AC45" s="36">
        <v>8</v>
      </c>
      <c r="AD45" s="14">
        <v>0.3</v>
      </c>
      <c r="AE45" s="14">
        <v>1.25</v>
      </c>
      <c r="AF45" s="14">
        <v>0</v>
      </c>
      <c r="AG45" s="104">
        <f t="shared" si="9"/>
        <v>9.5500000000000007</v>
      </c>
      <c r="AH45" s="32"/>
      <c r="AI45" s="14">
        <v>0</v>
      </c>
      <c r="AJ45" s="14">
        <v>0</v>
      </c>
      <c r="AK45" s="14">
        <v>10</v>
      </c>
      <c r="AL45" s="14">
        <v>0</v>
      </c>
      <c r="AM45" s="14">
        <v>0</v>
      </c>
      <c r="AN45" s="14">
        <v>0</v>
      </c>
      <c r="AO45" s="104">
        <f t="shared" si="10"/>
        <v>10</v>
      </c>
      <c r="AP45" s="32"/>
      <c r="AQ45" s="14">
        <v>0</v>
      </c>
      <c r="AR45" s="14">
        <v>0</v>
      </c>
      <c r="AS45" s="14">
        <v>5</v>
      </c>
      <c r="AT45" s="14">
        <v>0</v>
      </c>
      <c r="AU45" s="14">
        <v>0</v>
      </c>
      <c r="AV45" s="14">
        <v>0</v>
      </c>
      <c r="AW45" s="104">
        <f t="shared" si="11"/>
        <v>5</v>
      </c>
      <c r="AX45" s="32"/>
      <c r="AY45" s="14">
        <v>0</v>
      </c>
      <c r="AZ45" s="14">
        <v>0</v>
      </c>
      <c r="BA45" s="14">
        <v>5</v>
      </c>
      <c r="BB45" s="14">
        <v>0</v>
      </c>
      <c r="BC45" s="14">
        <v>0</v>
      </c>
      <c r="BD45" s="14">
        <v>0</v>
      </c>
      <c r="BE45" s="104">
        <f t="shared" si="12"/>
        <v>5</v>
      </c>
      <c r="BF45" s="32"/>
      <c r="BG45" s="14">
        <v>0</v>
      </c>
      <c r="BH45" s="14">
        <v>0</v>
      </c>
      <c r="BI45" s="14">
        <v>0</v>
      </c>
      <c r="BJ45" s="14">
        <v>0</v>
      </c>
      <c r="BK45" s="14">
        <v>1</v>
      </c>
      <c r="BL45" s="14">
        <v>0</v>
      </c>
      <c r="BM45" s="104">
        <f t="shared" si="13"/>
        <v>1</v>
      </c>
      <c r="BN45" s="32"/>
      <c r="BO45" s="12">
        <f t="shared" si="2"/>
        <v>0</v>
      </c>
      <c r="BP45" s="12">
        <f t="shared" si="3"/>
        <v>0</v>
      </c>
      <c r="BQ45" s="12">
        <f t="shared" si="4"/>
        <v>48</v>
      </c>
      <c r="BR45" s="12">
        <f t="shared" si="5"/>
        <v>1.3</v>
      </c>
      <c r="BS45" s="12">
        <f t="shared" si="6"/>
        <v>3.95</v>
      </c>
      <c r="BT45" s="12">
        <f t="shared" si="7"/>
        <v>0</v>
      </c>
      <c r="BU45" s="101">
        <f t="shared" si="14"/>
        <v>53.25</v>
      </c>
      <c r="BW45" s="12" t="e">
        <f>#REF!-BO45</f>
        <v>#REF!</v>
      </c>
      <c r="BX45" s="12" t="e">
        <f>#REF!-BP45</f>
        <v>#REF!</v>
      </c>
      <c r="BY45" s="12" t="e">
        <f>#REF!-BQ45</f>
        <v>#REF!</v>
      </c>
      <c r="BZ45" s="12" t="e">
        <f>#REF!-BR45</f>
        <v>#REF!</v>
      </c>
      <c r="CA45" s="12" t="e">
        <f>#REF!-BS45</f>
        <v>#REF!</v>
      </c>
      <c r="CB45" s="12" t="e">
        <f>#REF!-BT45</f>
        <v>#REF!</v>
      </c>
      <c r="CC45" s="13" t="e">
        <f>SUM(BW45:CB45)</f>
        <v>#REF!</v>
      </c>
    </row>
    <row r="46" spans="1:81" ht="15.75">
      <c r="A46" s="129">
        <v>26</v>
      </c>
      <c r="B46" s="131" t="s">
        <v>44</v>
      </c>
      <c r="C46" s="12">
        <v>0</v>
      </c>
      <c r="D46" s="12">
        <v>0</v>
      </c>
      <c r="E46" s="12">
        <v>4</v>
      </c>
      <c r="F46" s="12">
        <v>0</v>
      </c>
      <c r="G46" s="12">
        <v>0</v>
      </c>
      <c r="H46" s="12">
        <v>0</v>
      </c>
      <c r="I46" s="101">
        <f t="shared" si="0"/>
        <v>4</v>
      </c>
      <c r="J46" s="13"/>
      <c r="K46" s="12">
        <v>0</v>
      </c>
      <c r="L46" s="12">
        <v>0</v>
      </c>
      <c r="M46" s="12">
        <v>12</v>
      </c>
      <c r="N46" s="12">
        <v>0.8</v>
      </c>
      <c r="O46" s="12">
        <v>0</v>
      </c>
      <c r="P46" s="12">
        <v>1</v>
      </c>
      <c r="Q46" s="101">
        <f t="shared" ref="Q46" si="44">SUM(K46:P46)</f>
        <v>13.8</v>
      </c>
      <c r="S46" s="14">
        <v>0</v>
      </c>
      <c r="T46" s="14">
        <v>0</v>
      </c>
      <c r="U46" s="12">
        <v>4</v>
      </c>
      <c r="V46" s="14">
        <v>0</v>
      </c>
      <c r="W46" s="14">
        <v>0</v>
      </c>
      <c r="X46" s="14">
        <v>0</v>
      </c>
      <c r="Y46" s="107">
        <f t="shared" si="8"/>
        <v>4</v>
      </c>
      <c r="Z46" s="14"/>
      <c r="AA46" s="14">
        <v>0</v>
      </c>
      <c r="AB46" s="14">
        <v>0</v>
      </c>
      <c r="AC46" s="14">
        <v>14</v>
      </c>
      <c r="AD46" s="14">
        <v>0.25</v>
      </c>
      <c r="AE46" s="14">
        <v>0</v>
      </c>
      <c r="AF46" s="14">
        <v>0.5</v>
      </c>
      <c r="AG46" s="104">
        <f t="shared" si="9"/>
        <v>14.75</v>
      </c>
      <c r="AH46" s="32"/>
      <c r="AI46" s="14">
        <v>0</v>
      </c>
      <c r="AJ46" s="14">
        <v>0</v>
      </c>
      <c r="AK46" s="14">
        <v>18</v>
      </c>
      <c r="AL46" s="14">
        <v>0</v>
      </c>
      <c r="AM46" s="14">
        <v>0</v>
      </c>
      <c r="AN46" s="14">
        <v>0</v>
      </c>
      <c r="AO46" s="104">
        <f t="shared" si="10"/>
        <v>18</v>
      </c>
      <c r="AP46" s="32"/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4">
        <v>0</v>
      </c>
      <c r="AW46" s="104">
        <f t="shared" si="11"/>
        <v>0</v>
      </c>
      <c r="AX46" s="32"/>
      <c r="AY46" s="14">
        <v>0</v>
      </c>
      <c r="AZ46" s="14">
        <v>0</v>
      </c>
      <c r="BA46" s="14">
        <v>9.11</v>
      </c>
      <c r="BB46" s="14">
        <v>0</v>
      </c>
      <c r="BC46" s="14">
        <v>0</v>
      </c>
      <c r="BD46" s="14">
        <v>0</v>
      </c>
      <c r="BE46" s="104">
        <f t="shared" si="12"/>
        <v>9.11</v>
      </c>
      <c r="BF46" s="32"/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0.5</v>
      </c>
      <c r="BM46" s="104">
        <f t="shared" si="13"/>
        <v>0.5</v>
      </c>
      <c r="BN46" s="32"/>
      <c r="BO46" s="12">
        <f t="shared" si="2"/>
        <v>0</v>
      </c>
      <c r="BP46" s="12">
        <f t="shared" si="3"/>
        <v>0</v>
      </c>
      <c r="BQ46" s="12">
        <f t="shared" si="4"/>
        <v>61.11</v>
      </c>
      <c r="BR46" s="12">
        <f t="shared" si="5"/>
        <v>1.05</v>
      </c>
      <c r="BS46" s="12">
        <f t="shared" si="6"/>
        <v>0</v>
      </c>
      <c r="BT46" s="12">
        <f t="shared" si="7"/>
        <v>2</v>
      </c>
      <c r="BU46" s="101">
        <f t="shared" si="14"/>
        <v>64.16</v>
      </c>
      <c r="BW46" s="12" t="e">
        <f>#REF!-BO46</f>
        <v>#REF!</v>
      </c>
      <c r="BX46" s="12" t="e">
        <f>#REF!-BP46</f>
        <v>#REF!</v>
      </c>
      <c r="BY46" s="12" t="e">
        <f>#REF!-BQ46</f>
        <v>#REF!</v>
      </c>
      <c r="BZ46" s="12" t="e">
        <f>#REF!-BR46</f>
        <v>#REF!</v>
      </c>
      <c r="CA46" s="12" t="e">
        <f>#REF!-BS46</f>
        <v>#REF!</v>
      </c>
      <c r="CB46" s="12" t="e">
        <f>#REF!-BT46</f>
        <v>#REF!</v>
      </c>
      <c r="CC46" s="13" t="e">
        <f t="shared" ref="CC46" si="45">SUM(BW46:CB46)</f>
        <v>#REF!</v>
      </c>
    </row>
    <row r="47" spans="1:81" ht="15.75">
      <c r="A47" s="130"/>
      <c r="B47" s="132"/>
      <c r="C47" s="12">
        <v>0</v>
      </c>
      <c r="D47" s="12">
        <v>0</v>
      </c>
      <c r="E47" s="12">
        <v>4</v>
      </c>
      <c r="F47" s="12">
        <v>0</v>
      </c>
      <c r="G47" s="12">
        <v>0</v>
      </c>
      <c r="H47" s="12">
        <v>0</v>
      </c>
      <c r="I47" s="101">
        <f>SUM(C47:H47)</f>
        <v>4</v>
      </c>
      <c r="J47" s="13"/>
      <c r="K47" s="12">
        <v>0</v>
      </c>
      <c r="L47" s="12">
        <v>0</v>
      </c>
      <c r="M47" s="12">
        <v>12</v>
      </c>
      <c r="N47" s="12">
        <v>1.2</v>
      </c>
      <c r="O47" s="12">
        <v>1.2</v>
      </c>
      <c r="P47" s="12">
        <v>0</v>
      </c>
      <c r="Q47" s="101">
        <f>SUM(K47:P47)</f>
        <v>14.399999999999999</v>
      </c>
      <c r="S47" s="14">
        <v>0</v>
      </c>
      <c r="T47" s="14">
        <v>0</v>
      </c>
      <c r="U47" s="12">
        <v>4</v>
      </c>
      <c r="V47" s="14">
        <v>0</v>
      </c>
      <c r="W47" s="14">
        <v>0.5</v>
      </c>
      <c r="X47" s="14">
        <v>0</v>
      </c>
      <c r="Y47" s="107">
        <f t="shared" si="8"/>
        <v>4.5</v>
      </c>
      <c r="Z47" s="14"/>
      <c r="AA47" s="14">
        <v>0</v>
      </c>
      <c r="AB47" s="14">
        <v>0</v>
      </c>
      <c r="AC47" s="14">
        <v>6</v>
      </c>
      <c r="AD47" s="14">
        <v>0.3</v>
      </c>
      <c r="AE47" s="14">
        <v>1.05</v>
      </c>
      <c r="AF47" s="14">
        <v>0</v>
      </c>
      <c r="AG47" s="104">
        <f t="shared" si="9"/>
        <v>7.35</v>
      </c>
      <c r="AH47" s="32"/>
      <c r="AI47" s="14">
        <v>0</v>
      </c>
      <c r="AJ47" s="14">
        <v>0</v>
      </c>
      <c r="AK47" s="14">
        <v>5</v>
      </c>
      <c r="AL47" s="14">
        <v>0</v>
      </c>
      <c r="AM47" s="14">
        <v>0</v>
      </c>
      <c r="AN47" s="14">
        <v>0</v>
      </c>
      <c r="AO47" s="104">
        <f t="shared" si="10"/>
        <v>5</v>
      </c>
      <c r="AP47" s="32"/>
      <c r="AQ47" s="14">
        <v>0</v>
      </c>
      <c r="AR47" s="14">
        <v>0</v>
      </c>
      <c r="AS47" s="14">
        <v>4</v>
      </c>
      <c r="AT47" s="14">
        <v>0</v>
      </c>
      <c r="AU47" s="14">
        <v>0</v>
      </c>
      <c r="AV47" s="14">
        <v>0</v>
      </c>
      <c r="AW47" s="104">
        <f t="shared" si="11"/>
        <v>4</v>
      </c>
      <c r="AX47" s="32"/>
      <c r="AY47" s="14">
        <v>0</v>
      </c>
      <c r="AZ47" s="14">
        <v>0</v>
      </c>
      <c r="BA47" s="14">
        <v>0</v>
      </c>
      <c r="BB47" s="14">
        <v>0</v>
      </c>
      <c r="BC47" s="14">
        <v>2</v>
      </c>
      <c r="BD47" s="14">
        <v>0</v>
      </c>
      <c r="BE47" s="104">
        <f t="shared" si="12"/>
        <v>2</v>
      </c>
      <c r="BF47" s="32"/>
      <c r="BG47" s="14">
        <v>0</v>
      </c>
      <c r="BH47" s="14">
        <v>0</v>
      </c>
      <c r="BI47" s="14">
        <v>0</v>
      </c>
      <c r="BJ47" s="14">
        <v>0</v>
      </c>
      <c r="BK47" s="14">
        <v>0.5</v>
      </c>
      <c r="BL47" s="14">
        <v>0</v>
      </c>
      <c r="BM47" s="104">
        <f t="shared" si="13"/>
        <v>0.5</v>
      </c>
      <c r="BN47" s="32"/>
      <c r="BO47" s="12">
        <f t="shared" si="2"/>
        <v>0</v>
      </c>
      <c r="BP47" s="12">
        <f t="shared" si="3"/>
        <v>0</v>
      </c>
      <c r="BQ47" s="12">
        <f t="shared" si="4"/>
        <v>35</v>
      </c>
      <c r="BR47" s="12">
        <f t="shared" si="5"/>
        <v>1.5</v>
      </c>
      <c r="BS47" s="12">
        <f t="shared" si="6"/>
        <v>5.25</v>
      </c>
      <c r="BT47" s="12">
        <f t="shared" si="7"/>
        <v>0</v>
      </c>
      <c r="BU47" s="101">
        <f t="shared" si="14"/>
        <v>41.75</v>
      </c>
      <c r="BW47" s="12" t="e">
        <f>#REF!-BO47</f>
        <v>#REF!</v>
      </c>
      <c r="BX47" s="12" t="e">
        <f>#REF!-BP47</f>
        <v>#REF!</v>
      </c>
      <c r="BY47" s="12" t="e">
        <f>#REF!-BQ47</f>
        <v>#REF!</v>
      </c>
      <c r="BZ47" s="12" t="e">
        <f>#REF!-BR47</f>
        <v>#REF!</v>
      </c>
      <c r="CA47" s="12" t="e">
        <f>#REF!-BS47</f>
        <v>#REF!</v>
      </c>
      <c r="CB47" s="12" t="e">
        <f>#REF!-BT47</f>
        <v>#REF!</v>
      </c>
      <c r="CC47" s="13" t="e">
        <f>SUM(BW47:CB47)</f>
        <v>#REF!</v>
      </c>
    </row>
    <row r="48" spans="1:81" ht="15.75">
      <c r="A48" s="129">
        <v>27</v>
      </c>
      <c r="B48" s="131" t="s">
        <v>45</v>
      </c>
      <c r="C48" s="12">
        <v>0</v>
      </c>
      <c r="D48" s="12">
        <v>0</v>
      </c>
      <c r="E48" s="12">
        <v>4</v>
      </c>
      <c r="F48" s="12">
        <v>0</v>
      </c>
      <c r="G48" s="12">
        <v>0</v>
      </c>
      <c r="H48" s="12">
        <v>0</v>
      </c>
      <c r="I48" s="101">
        <f t="shared" si="0"/>
        <v>4</v>
      </c>
      <c r="J48" s="13"/>
      <c r="K48" s="12">
        <v>0</v>
      </c>
      <c r="L48" s="12">
        <v>0</v>
      </c>
      <c r="M48" s="12">
        <v>12</v>
      </c>
      <c r="N48" s="12">
        <v>0.8</v>
      </c>
      <c r="O48" s="12">
        <v>0</v>
      </c>
      <c r="P48" s="12">
        <v>1.5</v>
      </c>
      <c r="Q48" s="101">
        <f t="shared" ref="Q48" si="46">SUM(K48:P48)</f>
        <v>14.3</v>
      </c>
      <c r="S48" s="14">
        <v>0</v>
      </c>
      <c r="T48" s="14">
        <v>0</v>
      </c>
      <c r="U48" s="12">
        <v>4</v>
      </c>
      <c r="V48" s="14">
        <v>0</v>
      </c>
      <c r="W48" s="14">
        <v>0</v>
      </c>
      <c r="X48" s="14">
        <v>0</v>
      </c>
      <c r="Y48" s="107">
        <f t="shared" si="8"/>
        <v>4</v>
      </c>
      <c r="Z48" s="14"/>
      <c r="AA48" s="14">
        <v>0</v>
      </c>
      <c r="AB48" s="14">
        <v>0</v>
      </c>
      <c r="AC48" s="14">
        <v>8</v>
      </c>
      <c r="AD48" s="14">
        <v>0.25</v>
      </c>
      <c r="AE48" s="14">
        <v>0</v>
      </c>
      <c r="AF48" s="14">
        <v>0.65</v>
      </c>
      <c r="AG48" s="104">
        <f t="shared" si="9"/>
        <v>8.9</v>
      </c>
      <c r="AH48" s="32"/>
      <c r="AI48" s="14">
        <v>0</v>
      </c>
      <c r="AJ48" s="14">
        <v>0</v>
      </c>
      <c r="AK48" s="14">
        <v>12</v>
      </c>
      <c r="AL48" s="14">
        <v>0</v>
      </c>
      <c r="AM48" s="14">
        <v>0</v>
      </c>
      <c r="AN48" s="14">
        <v>0</v>
      </c>
      <c r="AO48" s="104">
        <f t="shared" si="10"/>
        <v>12</v>
      </c>
      <c r="AP48" s="32"/>
      <c r="AQ48" s="14">
        <v>0</v>
      </c>
      <c r="AR48" s="14">
        <v>0</v>
      </c>
      <c r="AS48" s="14">
        <v>0</v>
      </c>
      <c r="AT48" s="14">
        <v>0</v>
      </c>
      <c r="AU48" s="14">
        <v>0.5</v>
      </c>
      <c r="AV48" s="14">
        <v>0</v>
      </c>
      <c r="AW48" s="104">
        <f t="shared" si="11"/>
        <v>0.5</v>
      </c>
      <c r="AX48" s="32"/>
      <c r="AY48" s="14">
        <v>0</v>
      </c>
      <c r="AZ48" s="14">
        <v>0</v>
      </c>
      <c r="BA48" s="14">
        <v>0</v>
      </c>
      <c r="BB48" s="14">
        <v>0</v>
      </c>
      <c r="BC48" s="14">
        <v>0</v>
      </c>
      <c r="BD48" s="14">
        <v>0</v>
      </c>
      <c r="BE48" s="104">
        <f t="shared" si="12"/>
        <v>0</v>
      </c>
      <c r="BF48" s="32"/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1</v>
      </c>
      <c r="BM48" s="104">
        <f t="shared" si="13"/>
        <v>1</v>
      </c>
      <c r="BN48" s="32"/>
      <c r="BO48" s="12">
        <f t="shared" si="2"/>
        <v>0</v>
      </c>
      <c r="BP48" s="12">
        <f t="shared" si="3"/>
        <v>0</v>
      </c>
      <c r="BQ48" s="12">
        <f t="shared" si="4"/>
        <v>40</v>
      </c>
      <c r="BR48" s="12">
        <f t="shared" si="5"/>
        <v>1.05</v>
      </c>
      <c r="BS48" s="12">
        <f t="shared" si="6"/>
        <v>0.5</v>
      </c>
      <c r="BT48" s="12">
        <f t="shared" si="7"/>
        <v>3.15</v>
      </c>
      <c r="BU48" s="101">
        <f t="shared" si="14"/>
        <v>44.699999999999996</v>
      </c>
      <c r="BW48" s="12" t="e">
        <f>#REF!-BO48</f>
        <v>#REF!</v>
      </c>
      <c r="BX48" s="12" t="e">
        <f>#REF!-BP48</f>
        <v>#REF!</v>
      </c>
      <c r="BY48" s="12" t="e">
        <f>#REF!-BQ48</f>
        <v>#REF!</v>
      </c>
      <c r="BZ48" s="12" t="e">
        <f>#REF!-BR48</f>
        <v>#REF!</v>
      </c>
      <c r="CA48" s="12" t="e">
        <f>#REF!-BS48</f>
        <v>#REF!</v>
      </c>
      <c r="CB48" s="12" t="e">
        <f>#REF!-BT48</f>
        <v>#REF!</v>
      </c>
      <c r="CC48" s="13" t="e">
        <f t="shared" ref="CC48" si="47">SUM(BW48:CB48)</f>
        <v>#REF!</v>
      </c>
    </row>
    <row r="49" spans="1:82" s="54" customFormat="1" ht="15.75">
      <c r="A49" s="130"/>
      <c r="B49" s="132"/>
      <c r="C49" s="52">
        <v>0</v>
      </c>
      <c r="D49" s="52">
        <v>0</v>
      </c>
      <c r="E49" s="52">
        <v>1</v>
      </c>
      <c r="F49" s="52">
        <v>0</v>
      </c>
      <c r="G49" s="52">
        <v>0</v>
      </c>
      <c r="H49" s="52">
        <v>0</v>
      </c>
      <c r="I49" s="102">
        <f>SUM(C49:H49)</f>
        <v>1</v>
      </c>
      <c r="J49" s="53"/>
      <c r="K49" s="52">
        <v>0</v>
      </c>
      <c r="L49" s="52">
        <v>0</v>
      </c>
      <c r="M49" s="52">
        <v>3</v>
      </c>
      <c r="N49" s="52">
        <v>0.5</v>
      </c>
      <c r="O49" s="52">
        <v>0.8</v>
      </c>
      <c r="P49" s="52">
        <v>0</v>
      </c>
      <c r="Q49" s="102">
        <f>SUM(K49:P49)</f>
        <v>4.3</v>
      </c>
      <c r="S49" s="55">
        <v>0</v>
      </c>
      <c r="T49" s="55">
        <v>0</v>
      </c>
      <c r="U49" s="52">
        <v>1</v>
      </c>
      <c r="V49" s="55">
        <v>0</v>
      </c>
      <c r="W49" s="55">
        <v>0</v>
      </c>
      <c r="X49" s="55">
        <v>0</v>
      </c>
      <c r="Y49" s="110">
        <f t="shared" si="8"/>
        <v>1</v>
      </c>
      <c r="Z49" s="55"/>
      <c r="AA49" s="55">
        <v>0</v>
      </c>
      <c r="AB49" s="55">
        <v>0</v>
      </c>
      <c r="AC49" s="55">
        <v>2</v>
      </c>
      <c r="AD49" s="55">
        <v>0.45</v>
      </c>
      <c r="AE49" s="55">
        <v>0.9</v>
      </c>
      <c r="AF49" s="55">
        <v>0</v>
      </c>
      <c r="AG49" s="112">
        <f t="shared" si="9"/>
        <v>3.35</v>
      </c>
      <c r="AH49" s="56"/>
      <c r="AI49" s="55">
        <v>0</v>
      </c>
      <c r="AJ49" s="55">
        <v>0</v>
      </c>
      <c r="AK49" s="55">
        <v>3</v>
      </c>
      <c r="AL49" s="55">
        <v>0</v>
      </c>
      <c r="AM49" s="55">
        <v>0</v>
      </c>
      <c r="AN49" s="55">
        <v>0</v>
      </c>
      <c r="AO49" s="112">
        <f t="shared" si="10"/>
        <v>3</v>
      </c>
      <c r="AP49" s="56"/>
      <c r="AQ49" s="55">
        <v>0</v>
      </c>
      <c r="AR49" s="55">
        <v>0</v>
      </c>
      <c r="AS49" s="55">
        <v>1.6</v>
      </c>
      <c r="AT49" s="55">
        <v>0</v>
      </c>
      <c r="AU49" s="55">
        <v>0</v>
      </c>
      <c r="AV49" s="55">
        <v>0</v>
      </c>
      <c r="AW49" s="112">
        <f t="shared" si="11"/>
        <v>1.6</v>
      </c>
      <c r="AX49" s="56"/>
      <c r="AY49" s="55">
        <v>0</v>
      </c>
      <c r="AZ49" s="55">
        <v>0</v>
      </c>
      <c r="BA49" s="55">
        <v>0</v>
      </c>
      <c r="BB49" s="55">
        <v>0</v>
      </c>
      <c r="BC49" s="55">
        <v>0</v>
      </c>
      <c r="BD49" s="55">
        <v>0</v>
      </c>
      <c r="BE49" s="104">
        <f t="shared" si="12"/>
        <v>0</v>
      </c>
      <c r="BF49" s="32"/>
      <c r="BG49" s="55">
        <v>0</v>
      </c>
      <c r="BH49" s="55">
        <v>0</v>
      </c>
      <c r="BI49" s="14">
        <v>0</v>
      </c>
      <c r="BJ49" s="14">
        <v>0</v>
      </c>
      <c r="BK49" s="14">
        <v>0</v>
      </c>
      <c r="BL49" s="14">
        <v>0</v>
      </c>
      <c r="BM49" s="104">
        <f t="shared" si="13"/>
        <v>0</v>
      </c>
      <c r="BN49" s="56"/>
      <c r="BO49" s="12">
        <f t="shared" si="2"/>
        <v>0</v>
      </c>
      <c r="BP49" s="12">
        <f t="shared" si="3"/>
        <v>0</v>
      </c>
      <c r="BQ49" s="12">
        <f t="shared" si="4"/>
        <v>11.6</v>
      </c>
      <c r="BR49" s="12">
        <f t="shared" si="5"/>
        <v>0.95</v>
      </c>
      <c r="BS49" s="12">
        <f t="shared" si="6"/>
        <v>1.7000000000000002</v>
      </c>
      <c r="BT49" s="12">
        <f t="shared" si="7"/>
        <v>0</v>
      </c>
      <c r="BU49" s="102">
        <f t="shared" si="14"/>
        <v>14.25</v>
      </c>
      <c r="BW49" s="52" t="e">
        <f>#REF!-BO49</f>
        <v>#REF!</v>
      </c>
      <c r="BX49" s="52" t="e">
        <f>#REF!-BP49</f>
        <v>#REF!</v>
      </c>
      <c r="BY49" s="52" t="e">
        <f>#REF!-BQ49</f>
        <v>#REF!</v>
      </c>
      <c r="BZ49" s="52" t="e">
        <f>#REF!-BR49</f>
        <v>#REF!</v>
      </c>
      <c r="CA49" s="52" t="e">
        <f>#REF!-BS49</f>
        <v>#REF!</v>
      </c>
      <c r="CB49" s="52" t="e">
        <f>#REF!-BT49</f>
        <v>#REF!</v>
      </c>
      <c r="CC49" s="53" t="e">
        <f>SUM(BW49:CB49)</f>
        <v>#REF!</v>
      </c>
      <c r="CD49" s="54" t="s">
        <v>96</v>
      </c>
    </row>
    <row r="50" spans="1:82" ht="15.75">
      <c r="A50" s="7">
        <v>28</v>
      </c>
      <c r="B50" s="15" t="s">
        <v>46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01">
        <f t="shared" si="0"/>
        <v>0</v>
      </c>
      <c r="J50" s="13"/>
      <c r="K50" s="12">
        <v>0</v>
      </c>
      <c r="L50" s="12">
        <v>0</v>
      </c>
      <c r="M50" s="12">
        <v>3</v>
      </c>
      <c r="N50" s="12">
        <v>0.73</v>
      </c>
      <c r="O50" s="12">
        <v>0</v>
      </c>
      <c r="P50" s="12">
        <v>1</v>
      </c>
      <c r="Q50" s="101">
        <f t="shared" ref="Q50:Q51" si="48">SUM(K50:P50)</f>
        <v>4.7300000000000004</v>
      </c>
      <c r="S50" s="14">
        <v>0</v>
      </c>
      <c r="T50" s="14">
        <v>8</v>
      </c>
      <c r="U50" s="12">
        <v>1</v>
      </c>
      <c r="V50" s="14">
        <v>0</v>
      </c>
      <c r="W50" s="14">
        <v>0</v>
      </c>
      <c r="X50" s="14">
        <v>0</v>
      </c>
      <c r="Y50" s="107">
        <f t="shared" si="8"/>
        <v>9</v>
      </c>
      <c r="Z50" s="14"/>
      <c r="AA50" s="14">
        <v>0</v>
      </c>
      <c r="AB50" s="14">
        <v>0</v>
      </c>
      <c r="AC50" s="14">
        <v>1</v>
      </c>
      <c r="AD50" s="14">
        <v>0</v>
      </c>
      <c r="AE50" s="14">
        <v>0</v>
      </c>
      <c r="AF50" s="14">
        <v>0.5</v>
      </c>
      <c r="AG50" s="104">
        <f t="shared" si="9"/>
        <v>1.5</v>
      </c>
      <c r="AH50" s="32"/>
      <c r="AI50" s="14">
        <v>0</v>
      </c>
      <c r="AJ50" s="14">
        <v>0</v>
      </c>
      <c r="AK50" s="14">
        <v>2</v>
      </c>
      <c r="AL50" s="14">
        <v>0</v>
      </c>
      <c r="AM50" s="14">
        <v>0</v>
      </c>
      <c r="AN50" s="14">
        <v>0</v>
      </c>
      <c r="AO50" s="104">
        <f t="shared" si="10"/>
        <v>2</v>
      </c>
      <c r="AP50" s="32"/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04">
        <f t="shared" si="11"/>
        <v>0</v>
      </c>
      <c r="AX50" s="32"/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04">
        <f t="shared" si="12"/>
        <v>0</v>
      </c>
      <c r="BF50" s="32"/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0.5</v>
      </c>
      <c r="BM50" s="104">
        <f t="shared" si="13"/>
        <v>0.5</v>
      </c>
      <c r="BN50" s="32"/>
      <c r="BO50" s="12">
        <f t="shared" si="2"/>
        <v>0</v>
      </c>
      <c r="BP50" s="12">
        <f t="shared" si="3"/>
        <v>8</v>
      </c>
      <c r="BQ50" s="12">
        <f t="shared" si="4"/>
        <v>7</v>
      </c>
      <c r="BR50" s="12">
        <f t="shared" si="5"/>
        <v>0.73</v>
      </c>
      <c r="BS50" s="12">
        <f t="shared" si="6"/>
        <v>0</v>
      </c>
      <c r="BT50" s="12">
        <f t="shared" si="7"/>
        <v>2</v>
      </c>
      <c r="BU50" s="101">
        <f t="shared" si="14"/>
        <v>17.73</v>
      </c>
      <c r="BW50" s="12" t="e">
        <f>#REF!-BO50</f>
        <v>#REF!</v>
      </c>
      <c r="BX50" s="12" t="e">
        <f>#REF!-BP50</f>
        <v>#REF!</v>
      </c>
      <c r="BY50" s="12" t="e">
        <f>#REF!-BQ50</f>
        <v>#REF!</v>
      </c>
      <c r="BZ50" s="12" t="e">
        <f>#REF!-BR50</f>
        <v>#REF!</v>
      </c>
      <c r="CA50" s="12" t="e">
        <f>#REF!-BS50</f>
        <v>#REF!</v>
      </c>
      <c r="CB50" s="12" t="e">
        <f>#REF!-BT50</f>
        <v>#REF!</v>
      </c>
      <c r="CC50" s="13" t="e">
        <f t="shared" ref="CC50:CC51" si="49">SUM(BW50:CB50)</f>
        <v>#REF!</v>
      </c>
    </row>
    <row r="51" spans="1:82" ht="15.75">
      <c r="A51" s="129">
        <v>29</v>
      </c>
      <c r="B51" s="131" t="s">
        <v>47</v>
      </c>
      <c r="C51" s="12">
        <v>0</v>
      </c>
      <c r="D51" s="12">
        <v>0</v>
      </c>
      <c r="E51" s="12">
        <v>2</v>
      </c>
      <c r="F51" s="12">
        <v>0</v>
      </c>
      <c r="G51" s="12">
        <v>0</v>
      </c>
      <c r="H51" s="12">
        <v>0</v>
      </c>
      <c r="I51" s="101">
        <f t="shared" si="0"/>
        <v>2</v>
      </c>
      <c r="J51" s="13"/>
      <c r="K51" s="12">
        <v>0</v>
      </c>
      <c r="L51" s="12">
        <v>0</v>
      </c>
      <c r="M51" s="12">
        <v>7</v>
      </c>
      <c r="N51" s="12">
        <v>0.95</v>
      </c>
      <c r="O51" s="12">
        <v>0</v>
      </c>
      <c r="P51" s="12">
        <v>1</v>
      </c>
      <c r="Q51" s="101">
        <f t="shared" si="48"/>
        <v>8.9499999999999993</v>
      </c>
      <c r="S51" s="14">
        <v>0</v>
      </c>
      <c r="T51" s="14">
        <v>0</v>
      </c>
      <c r="U51" s="12">
        <v>2</v>
      </c>
      <c r="V51" s="14">
        <v>0</v>
      </c>
      <c r="W51" s="14">
        <v>0</v>
      </c>
      <c r="X51" s="14">
        <v>0</v>
      </c>
      <c r="Y51" s="107">
        <f t="shared" si="8"/>
        <v>2</v>
      </c>
      <c r="Z51" s="14"/>
      <c r="AA51" s="14">
        <v>0</v>
      </c>
      <c r="AB51" s="14">
        <v>0</v>
      </c>
      <c r="AC51" s="14">
        <v>4</v>
      </c>
      <c r="AD51" s="14">
        <v>0</v>
      </c>
      <c r="AE51" s="14">
        <v>0</v>
      </c>
      <c r="AF51" s="14">
        <v>0.75</v>
      </c>
      <c r="AG51" s="104">
        <f t="shared" si="9"/>
        <v>4.75</v>
      </c>
      <c r="AH51" s="32"/>
      <c r="AI51" s="14">
        <v>0</v>
      </c>
      <c r="AJ51" s="14">
        <v>0</v>
      </c>
      <c r="AK51" s="14">
        <v>4</v>
      </c>
      <c r="AL51" s="14">
        <v>0</v>
      </c>
      <c r="AM51" s="14">
        <v>0</v>
      </c>
      <c r="AN51" s="14">
        <v>0</v>
      </c>
      <c r="AO51" s="104">
        <f t="shared" si="10"/>
        <v>4</v>
      </c>
      <c r="AP51" s="32"/>
      <c r="AQ51" s="14">
        <v>0</v>
      </c>
      <c r="AR51" s="14">
        <v>0</v>
      </c>
      <c r="AS51" s="14">
        <v>3</v>
      </c>
      <c r="AT51" s="14">
        <v>0</v>
      </c>
      <c r="AU51" s="14">
        <v>0</v>
      </c>
      <c r="AV51" s="14">
        <v>0</v>
      </c>
      <c r="AW51" s="104">
        <f t="shared" si="11"/>
        <v>3</v>
      </c>
      <c r="AX51" s="32"/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4">
        <v>0</v>
      </c>
      <c r="BE51" s="104">
        <f t="shared" si="12"/>
        <v>0</v>
      </c>
      <c r="BF51" s="32"/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0.5</v>
      </c>
      <c r="BM51" s="104">
        <f t="shared" si="13"/>
        <v>0.5</v>
      </c>
      <c r="BN51" s="32"/>
      <c r="BO51" s="12">
        <f t="shared" si="2"/>
        <v>0</v>
      </c>
      <c r="BP51" s="12">
        <f t="shared" si="3"/>
        <v>0</v>
      </c>
      <c r="BQ51" s="12">
        <f t="shared" si="4"/>
        <v>22</v>
      </c>
      <c r="BR51" s="12">
        <f t="shared" si="5"/>
        <v>0.95</v>
      </c>
      <c r="BS51" s="12">
        <f t="shared" si="6"/>
        <v>0</v>
      </c>
      <c r="BT51" s="12">
        <f t="shared" si="7"/>
        <v>2.25</v>
      </c>
      <c r="BU51" s="101">
        <f t="shared" si="14"/>
        <v>25.2</v>
      </c>
      <c r="BW51" s="12" t="e">
        <f>#REF!-BO51</f>
        <v>#REF!</v>
      </c>
      <c r="BX51" s="12" t="e">
        <f>#REF!-BP51</f>
        <v>#REF!</v>
      </c>
      <c r="BY51" s="12" t="e">
        <f>#REF!-BQ51</f>
        <v>#REF!</v>
      </c>
      <c r="BZ51" s="12" t="e">
        <f>#REF!-BR51</f>
        <v>#REF!</v>
      </c>
      <c r="CA51" s="12" t="e">
        <f>#REF!-BS51</f>
        <v>#REF!</v>
      </c>
      <c r="CB51" s="12" t="e">
        <f>#REF!-BT51</f>
        <v>#REF!</v>
      </c>
      <c r="CC51" s="13" t="e">
        <f t="shared" si="49"/>
        <v>#REF!</v>
      </c>
    </row>
    <row r="52" spans="1:82" ht="15.75">
      <c r="A52" s="130"/>
      <c r="B52" s="132"/>
      <c r="C52" s="12">
        <v>0</v>
      </c>
      <c r="D52" s="12">
        <v>0</v>
      </c>
      <c r="E52" s="12">
        <v>5</v>
      </c>
      <c r="F52" s="12">
        <v>0</v>
      </c>
      <c r="G52" s="12">
        <v>0</v>
      </c>
      <c r="H52" s="12">
        <v>0</v>
      </c>
      <c r="I52" s="101">
        <f>SUM(C52:H52)</f>
        <v>5</v>
      </c>
      <c r="J52" s="13"/>
      <c r="K52" s="12">
        <v>0</v>
      </c>
      <c r="L52" s="12">
        <v>0</v>
      </c>
      <c r="M52" s="12">
        <v>15</v>
      </c>
      <c r="N52" s="12">
        <v>1.06</v>
      </c>
      <c r="O52" s="12">
        <v>1</v>
      </c>
      <c r="P52" s="12">
        <v>0</v>
      </c>
      <c r="Q52" s="101">
        <f>SUM(K52:P52)</f>
        <v>17.059999999999999</v>
      </c>
      <c r="S52" s="14">
        <v>0</v>
      </c>
      <c r="T52" s="14">
        <v>0</v>
      </c>
      <c r="U52" s="12">
        <v>4</v>
      </c>
      <c r="V52" s="14">
        <v>0</v>
      </c>
      <c r="W52" s="14">
        <v>0.5</v>
      </c>
      <c r="X52" s="14">
        <v>0</v>
      </c>
      <c r="Y52" s="107">
        <f t="shared" si="8"/>
        <v>4.5</v>
      </c>
      <c r="Z52" s="14"/>
      <c r="AA52" s="14">
        <v>0</v>
      </c>
      <c r="AB52" s="14">
        <v>0</v>
      </c>
      <c r="AC52" s="14">
        <v>8</v>
      </c>
      <c r="AD52" s="14">
        <v>0</v>
      </c>
      <c r="AE52" s="14">
        <v>0.95</v>
      </c>
      <c r="AF52" s="14">
        <v>0</v>
      </c>
      <c r="AG52" s="104">
        <f t="shared" si="9"/>
        <v>8.9499999999999993</v>
      </c>
      <c r="AH52" s="32"/>
      <c r="AI52" s="14">
        <v>0</v>
      </c>
      <c r="AJ52" s="14">
        <v>0</v>
      </c>
      <c r="AK52" s="14">
        <v>8</v>
      </c>
      <c r="AL52" s="14">
        <v>0</v>
      </c>
      <c r="AM52" s="14">
        <v>0</v>
      </c>
      <c r="AN52" s="14">
        <v>0</v>
      </c>
      <c r="AO52" s="104">
        <f t="shared" si="10"/>
        <v>8</v>
      </c>
      <c r="AP52" s="32"/>
      <c r="AQ52" s="14">
        <v>0</v>
      </c>
      <c r="AR52" s="14">
        <v>0</v>
      </c>
      <c r="AS52" s="14">
        <v>4</v>
      </c>
      <c r="AT52" s="14">
        <v>0</v>
      </c>
      <c r="AU52" s="14">
        <v>0</v>
      </c>
      <c r="AV52" s="14">
        <v>0</v>
      </c>
      <c r="AW52" s="104">
        <f t="shared" si="11"/>
        <v>4</v>
      </c>
      <c r="AX52" s="32"/>
      <c r="AY52" s="14">
        <v>0</v>
      </c>
      <c r="AZ52" s="14">
        <v>0</v>
      </c>
      <c r="BA52" s="14">
        <v>0</v>
      </c>
      <c r="BB52" s="14">
        <v>0</v>
      </c>
      <c r="BC52" s="14">
        <v>0</v>
      </c>
      <c r="BD52" s="14">
        <v>0</v>
      </c>
      <c r="BE52" s="104">
        <f t="shared" si="12"/>
        <v>0</v>
      </c>
      <c r="BF52" s="32"/>
      <c r="BG52" s="14">
        <v>0</v>
      </c>
      <c r="BH52" s="14">
        <v>0</v>
      </c>
      <c r="BI52" s="14">
        <v>0</v>
      </c>
      <c r="BJ52" s="14">
        <v>0</v>
      </c>
      <c r="BK52" s="14">
        <v>0.5</v>
      </c>
      <c r="BL52" s="14">
        <v>0</v>
      </c>
      <c r="BM52" s="104">
        <f t="shared" si="13"/>
        <v>0.5</v>
      </c>
      <c r="BN52" s="32"/>
      <c r="BO52" s="12">
        <f t="shared" si="2"/>
        <v>0</v>
      </c>
      <c r="BP52" s="12">
        <f t="shared" si="3"/>
        <v>0</v>
      </c>
      <c r="BQ52" s="12">
        <f t="shared" si="4"/>
        <v>44</v>
      </c>
      <c r="BR52" s="12">
        <f t="shared" si="5"/>
        <v>1.06</v>
      </c>
      <c r="BS52" s="12">
        <f t="shared" si="6"/>
        <v>2.95</v>
      </c>
      <c r="BT52" s="12">
        <f t="shared" si="7"/>
        <v>0</v>
      </c>
      <c r="BU52" s="101">
        <f t="shared" si="14"/>
        <v>48.010000000000005</v>
      </c>
      <c r="BW52" s="12" t="e">
        <f>#REF!-BO52</f>
        <v>#REF!</v>
      </c>
      <c r="BX52" s="12" t="e">
        <f>#REF!-BP52</f>
        <v>#REF!</v>
      </c>
      <c r="BY52" s="12" t="e">
        <f>#REF!-BQ52</f>
        <v>#REF!</v>
      </c>
      <c r="BZ52" s="12" t="e">
        <f>#REF!-BR52</f>
        <v>#REF!</v>
      </c>
      <c r="CA52" s="12" t="e">
        <f>#REF!-BS52</f>
        <v>#REF!</v>
      </c>
      <c r="CB52" s="12" t="e">
        <f>#REF!-BT52</f>
        <v>#REF!</v>
      </c>
      <c r="CC52" s="13" t="e">
        <f>SUM(BW52:CB52)</f>
        <v>#REF!</v>
      </c>
    </row>
    <row r="53" spans="1:82" ht="15.75">
      <c r="A53" s="7"/>
      <c r="B53" s="5" t="s">
        <v>48</v>
      </c>
      <c r="C53" s="16">
        <f t="shared" ref="C53:I53" si="50">SUM(C8:C52)</f>
        <v>0</v>
      </c>
      <c r="D53" s="16">
        <f t="shared" si="50"/>
        <v>0</v>
      </c>
      <c r="E53" s="16">
        <f t="shared" si="50"/>
        <v>159.87</v>
      </c>
      <c r="F53" s="16">
        <f t="shared" si="50"/>
        <v>0</v>
      </c>
      <c r="G53" s="16">
        <f>SUM(G8:G52)</f>
        <v>0</v>
      </c>
      <c r="H53" s="16">
        <f t="shared" si="50"/>
        <v>0</v>
      </c>
      <c r="I53" s="105">
        <f t="shared" si="50"/>
        <v>159.87</v>
      </c>
      <c r="J53" s="16"/>
      <c r="K53" s="16">
        <f t="shared" ref="K53:N53" si="51">SUM(K8:K52)</f>
        <v>0</v>
      </c>
      <c r="L53" s="16">
        <f t="shared" si="51"/>
        <v>0</v>
      </c>
      <c r="M53" s="16">
        <f t="shared" si="51"/>
        <v>472.6</v>
      </c>
      <c r="N53" s="16">
        <f t="shared" si="51"/>
        <v>27.34</v>
      </c>
      <c r="O53" s="16">
        <f>SUM(O8:O52)</f>
        <v>22.7</v>
      </c>
      <c r="P53" s="16">
        <f t="shared" ref="P53:Q53" si="52">SUM(P8:P52)</f>
        <v>26.9</v>
      </c>
      <c r="Q53" s="105">
        <f t="shared" si="52"/>
        <v>549.54</v>
      </c>
      <c r="S53" s="32">
        <f>SUM(S8:S52)</f>
        <v>0</v>
      </c>
      <c r="T53" s="32">
        <f t="shared" ref="T53:Y53" si="53">SUM(T8:T52)</f>
        <v>8</v>
      </c>
      <c r="U53" s="32">
        <f t="shared" si="53"/>
        <v>134.67000000000002</v>
      </c>
      <c r="V53" s="32">
        <f t="shared" si="53"/>
        <v>2.8600000000000003</v>
      </c>
      <c r="W53" s="32">
        <f t="shared" si="53"/>
        <v>6</v>
      </c>
      <c r="X53" s="32">
        <f t="shared" si="53"/>
        <v>0.5</v>
      </c>
      <c r="Y53" s="104">
        <f t="shared" si="53"/>
        <v>152.03</v>
      </c>
      <c r="Z53" s="32"/>
      <c r="AA53" s="32">
        <f>SUM(AA8:AA52)</f>
        <v>0</v>
      </c>
      <c r="AB53" s="32">
        <f t="shared" ref="AB53" si="54">SUM(AB8:AB52)</f>
        <v>0</v>
      </c>
      <c r="AC53" s="32">
        <f>SUM(AC8:AC52)</f>
        <v>368.94</v>
      </c>
      <c r="AD53" s="32">
        <f t="shared" ref="AD53:AG53" si="55">SUM(AD8:AD52)</f>
        <v>16.250000000000004</v>
      </c>
      <c r="AE53" s="32">
        <f t="shared" si="55"/>
        <v>21.9</v>
      </c>
      <c r="AF53" s="32">
        <f t="shared" si="55"/>
        <v>17.400000000000002</v>
      </c>
      <c r="AG53" s="104">
        <f t="shared" si="55"/>
        <v>424.49000000000007</v>
      </c>
      <c r="AH53" s="32"/>
      <c r="AI53" s="32">
        <f>SUM(AI8:AI52)</f>
        <v>0</v>
      </c>
      <c r="AJ53" s="32">
        <f t="shared" ref="AJ53" si="56">SUM(AJ8:AJ52)</f>
        <v>0</v>
      </c>
      <c r="AK53" s="32">
        <f>SUM(AK8:AK52)</f>
        <v>473.6</v>
      </c>
      <c r="AL53" s="32">
        <f t="shared" ref="AL53:AO53" si="57">SUM(AL8:AL52)</f>
        <v>0.25</v>
      </c>
      <c r="AM53" s="32">
        <f t="shared" si="57"/>
        <v>0</v>
      </c>
      <c r="AN53" s="32">
        <f t="shared" si="57"/>
        <v>0.5</v>
      </c>
      <c r="AO53" s="104">
        <f t="shared" si="57"/>
        <v>474.35</v>
      </c>
      <c r="AP53" s="32"/>
      <c r="AQ53" s="32">
        <f>SUM(AQ8:AQ52)</f>
        <v>0</v>
      </c>
      <c r="AR53" s="32">
        <f t="shared" ref="AR53" si="58">SUM(AR8:AR52)</f>
        <v>0</v>
      </c>
      <c r="AS53" s="32">
        <f>SUM(AS8:AS52)</f>
        <v>154.86999999999998</v>
      </c>
      <c r="AT53" s="32">
        <f t="shared" ref="AT53:AW53" si="59">SUM(AT8:AT52)</f>
        <v>0</v>
      </c>
      <c r="AU53" s="32">
        <f t="shared" si="59"/>
        <v>1.5</v>
      </c>
      <c r="AV53" s="32">
        <f t="shared" si="59"/>
        <v>0.5</v>
      </c>
      <c r="AW53" s="104">
        <f t="shared" si="59"/>
        <v>156.86999999999998</v>
      </c>
      <c r="AX53" s="32"/>
      <c r="AY53" s="32">
        <f>SUM(AY8:AY52)</f>
        <v>0</v>
      </c>
      <c r="AZ53" s="32">
        <f t="shared" ref="AZ53:BA53" si="60">SUM(AZ8:AZ52)</f>
        <v>0</v>
      </c>
      <c r="BA53" s="32">
        <f t="shared" si="60"/>
        <v>110.61</v>
      </c>
      <c r="BB53" s="32">
        <f t="shared" ref="BB53:BC53" si="61">SUM(BB8:BB52)</f>
        <v>0</v>
      </c>
      <c r="BC53" s="32">
        <f t="shared" si="61"/>
        <v>2</v>
      </c>
      <c r="BD53" s="32">
        <f>SUM(BD8:BD52)</f>
        <v>0</v>
      </c>
      <c r="BE53" s="104">
        <f>SUM(BE8:BE52)</f>
        <v>112.61</v>
      </c>
      <c r="BF53" s="32"/>
      <c r="BG53" s="65">
        <f>SUM(BG8:BG52)</f>
        <v>2.8240099999999999</v>
      </c>
      <c r="BH53" s="32">
        <f t="shared" ref="BH53:BK53" si="62">SUM(BH8:BH52)</f>
        <v>0</v>
      </c>
      <c r="BI53" s="32">
        <f t="shared" si="62"/>
        <v>0</v>
      </c>
      <c r="BJ53" s="32">
        <f t="shared" si="62"/>
        <v>6.25</v>
      </c>
      <c r="BK53" s="32">
        <f t="shared" si="62"/>
        <v>9.5</v>
      </c>
      <c r="BL53" s="32">
        <f>SUM(BL8:BL52)</f>
        <v>9</v>
      </c>
      <c r="BM53" s="114">
        <f>SUM(BM8:BM52)</f>
        <v>27.574010000000001</v>
      </c>
      <c r="BN53" s="32"/>
      <c r="BO53" s="13">
        <f>SUM(BO8:BO52)</f>
        <v>2.8240099999999999</v>
      </c>
      <c r="BP53" s="13">
        <f t="shared" ref="BP53:BU53" si="63">SUM(BP8:BP52)</f>
        <v>8</v>
      </c>
      <c r="BQ53" s="13">
        <f t="shared" si="63"/>
        <v>1875.16</v>
      </c>
      <c r="BR53" s="13">
        <f t="shared" si="63"/>
        <v>52.949999999999989</v>
      </c>
      <c r="BS53" s="13">
        <f t="shared" si="63"/>
        <v>63.600000000000009</v>
      </c>
      <c r="BT53" s="13">
        <f t="shared" si="63"/>
        <v>54.8</v>
      </c>
      <c r="BU53" s="101">
        <f t="shared" si="63"/>
        <v>2057.3340100000005</v>
      </c>
      <c r="BW53" s="16" t="e">
        <f t="shared" ref="BW53:BZ53" si="64">SUM(BW8:BW52)</f>
        <v>#REF!</v>
      </c>
      <c r="BX53" s="16" t="e">
        <f t="shared" si="64"/>
        <v>#REF!</v>
      </c>
      <c r="BY53" s="16" t="e">
        <f t="shared" si="64"/>
        <v>#REF!</v>
      </c>
      <c r="BZ53" s="16" t="e">
        <f t="shared" si="64"/>
        <v>#REF!</v>
      </c>
      <c r="CA53" s="16" t="e">
        <f>SUM(CA8:CA52)</f>
        <v>#REF!</v>
      </c>
      <c r="CB53" s="16" t="e">
        <f t="shared" ref="CB53:CC53" si="65">SUM(CB8:CB52)</f>
        <v>#REF!</v>
      </c>
      <c r="CC53" s="16" t="e">
        <f t="shared" si="65"/>
        <v>#REF!</v>
      </c>
    </row>
    <row r="54" spans="1:82" ht="15.75">
      <c r="A54" s="133" t="s">
        <v>49</v>
      </c>
      <c r="B54" s="134"/>
      <c r="C54" s="12"/>
      <c r="D54" s="12"/>
      <c r="E54" s="12"/>
      <c r="F54" s="12"/>
      <c r="G54" s="12"/>
      <c r="H54" s="12"/>
      <c r="I54" s="101"/>
      <c r="J54" s="13"/>
      <c r="K54" s="12"/>
      <c r="L54" s="12"/>
      <c r="M54" s="12"/>
      <c r="N54" s="12"/>
      <c r="O54" s="12"/>
      <c r="P54" s="12"/>
      <c r="Q54" s="101"/>
      <c r="S54" s="14"/>
      <c r="T54" s="14"/>
      <c r="U54" s="14"/>
      <c r="V54" s="14"/>
      <c r="W54" s="14"/>
      <c r="X54" s="14"/>
      <c r="Y54" s="107"/>
      <c r="Z54" s="14"/>
      <c r="AA54" s="14"/>
      <c r="AB54" s="14"/>
      <c r="AC54" s="14"/>
      <c r="AD54" s="14"/>
      <c r="AE54" s="14"/>
      <c r="AF54" s="14"/>
      <c r="AG54" s="107"/>
      <c r="AH54" s="14"/>
      <c r="AI54" s="14"/>
      <c r="AJ54" s="14"/>
      <c r="AK54" s="14"/>
      <c r="AL54" s="14"/>
      <c r="AM54" s="14"/>
      <c r="AN54" s="14"/>
      <c r="AO54" s="107"/>
      <c r="AP54" s="14"/>
      <c r="AQ54" s="14"/>
      <c r="AR54" s="14"/>
      <c r="AS54" s="14"/>
      <c r="AT54" s="14"/>
      <c r="AU54" s="14"/>
      <c r="AV54" s="14"/>
      <c r="AW54" s="107"/>
      <c r="AX54" s="14"/>
      <c r="AY54" s="14"/>
      <c r="AZ54" s="14"/>
      <c r="BA54" s="14"/>
      <c r="BB54" s="14"/>
      <c r="BC54" s="14"/>
      <c r="BD54" s="14"/>
      <c r="BE54" s="107"/>
      <c r="BF54" s="14"/>
      <c r="BG54" s="14"/>
      <c r="BH54" s="14"/>
      <c r="BI54" s="14"/>
      <c r="BJ54" s="14"/>
      <c r="BK54" s="14"/>
      <c r="BL54" s="14"/>
      <c r="BM54" s="107"/>
      <c r="BN54" s="14"/>
      <c r="BO54" s="12"/>
      <c r="BP54" s="12"/>
      <c r="BQ54" s="12"/>
      <c r="BR54" s="12"/>
      <c r="BS54" s="12"/>
      <c r="BT54" s="12"/>
      <c r="BU54" s="103"/>
      <c r="BW54" s="12"/>
      <c r="BX54" s="12"/>
      <c r="BY54" s="12"/>
      <c r="BZ54" s="12"/>
      <c r="CA54" s="12"/>
      <c r="CB54" s="12"/>
      <c r="CC54" s="13"/>
    </row>
    <row r="55" spans="1:82" ht="15.75">
      <c r="A55" s="7">
        <v>33</v>
      </c>
      <c r="B55" s="8" t="s">
        <v>50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01">
        <f>SUM(C55:H55)</f>
        <v>0</v>
      </c>
      <c r="J55" s="13"/>
      <c r="K55" s="12">
        <v>0</v>
      </c>
      <c r="L55" s="12">
        <v>0</v>
      </c>
      <c r="M55" s="12">
        <v>7</v>
      </c>
      <c r="N55" s="12">
        <v>0.6</v>
      </c>
      <c r="O55" s="12">
        <v>0</v>
      </c>
      <c r="P55" s="12">
        <v>1</v>
      </c>
      <c r="Q55" s="101">
        <f>SUM(K55:P55)</f>
        <v>8.6</v>
      </c>
      <c r="S55" s="33">
        <v>0</v>
      </c>
      <c r="T55" s="33">
        <v>0</v>
      </c>
      <c r="U55" s="33">
        <v>0</v>
      </c>
      <c r="V55" s="33">
        <v>0</v>
      </c>
      <c r="W55" s="33">
        <v>0</v>
      </c>
      <c r="X55" s="33">
        <v>0</v>
      </c>
      <c r="Y55" s="108">
        <f>S55+T55+U55+V55+W55+X55</f>
        <v>0</v>
      </c>
      <c r="Z55" s="33"/>
      <c r="AA55" s="14">
        <v>0</v>
      </c>
      <c r="AB55" s="14">
        <v>0</v>
      </c>
      <c r="AC55" s="14">
        <v>0</v>
      </c>
      <c r="AD55" s="14">
        <v>0.4</v>
      </c>
      <c r="AE55" s="14">
        <v>0</v>
      </c>
      <c r="AF55" s="14">
        <v>1</v>
      </c>
      <c r="AG55" s="104">
        <f>AA55+AB55+AC55+AD55+AE55+AF55</f>
        <v>1.4</v>
      </c>
      <c r="AH55" s="32"/>
      <c r="AI55" s="14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04">
        <f>AI55+AJ55+AK55+AL55+AM55+AN55</f>
        <v>0</v>
      </c>
      <c r="AP55" s="32"/>
      <c r="AQ55" s="14">
        <v>0</v>
      </c>
      <c r="AR55" s="14">
        <v>0</v>
      </c>
      <c r="AS55" s="14">
        <v>0</v>
      </c>
      <c r="AT55" s="14">
        <v>0</v>
      </c>
      <c r="AU55" s="14">
        <v>0</v>
      </c>
      <c r="AV55" s="14">
        <v>0</v>
      </c>
      <c r="AW55" s="104">
        <f>AQ55+AR55+AS55+AT55+AU55+AV55</f>
        <v>0</v>
      </c>
      <c r="AX55" s="32"/>
      <c r="AY55" s="14">
        <v>0</v>
      </c>
      <c r="AZ55" s="14">
        <v>0</v>
      </c>
      <c r="BA55" s="14">
        <v>0</v>
      </c>
      <c r="BB55" s="14">
        <v>0</v>
      </c>
      <c r="BC55" s="14">
        <v>0</v>
      </c>
      <c r="BD55" s="14">
        <v>0</v>
      </c>
      <c r="BE55" s="104">
        <f>AY55+AZ55+BA55+BB55+BC55+BD55</f>
        <v>0</v>
      </c>
      <c r="BF55" s="32"/>
      <c r="BG55" s="14">
        <v>0</v>
      </c>
      <c r="BH55" s="14">
        <v>0</v>
      </c>
      <c r="BI55" s="14">
        <v>0</v>
      </c>
      <c r="BJ55" s="14">
        <v>0</v>
      </c>
      <c r="BK55" s="14">
        <v>0</v>
      </c>
      <c r="BL55" s="14">
        <v>0</v>
      </c>
      <c r="BM55" s="104">
        <f>BG55+BH55+BI55+BJ55+BK55+BL55</f>
        <v>0</v>
      </c>
      <c r="BN55" s="32"/>
      <c r="BO55" s="12">
        <f t="shared" ref="BO55:BT57" si="66">C55+K55+S55+AA55+AI55+AQ55+AY55+BG55</f>
        <v>0</v>
      </c>
      <c r="BP55" s="12">
        <f t="shared" si="66"/>
        <v>0</v>
      </c>
      <c r="BQ55" s="12">
        <f t="shared" si="66"/>
        <v>7</v>
      </c>
      <c r="BR55" s="12">
        <f t="shared" si="66"/>
        <v>1</v>
      </c>
      <c r="BS55" s="12">
        <f t="shared" si="66"/>
        <v>0</v>
      </c>
      <c r="BT55" s="12">
        <f t="shared" si="66"/>
        <v>2</v>
      </c>
      <c r="BU55" s="101">
        <f>SUM(BO55:BT55)</f>
        <v>10</v>
      </c>
      <c r="BW55" s="12" t="e">
        <f>#REF!-BO55</f>
        <v>#REF!</v>
      </c>
      <c r="BX55" s="12" t="e">
        <f>#REF!-BP55</f>
        <v>#REF!</v>
      </c>
      <c r="BY55" s="12" t="e">
        <f>#REF!-BQ55</f>
        <v>#REF!</v>
      </c>
      <c r="BZ55" s="12" t="e">
        <f>#REF!-BR55</f>
        <v>#REF!</v>
      </c>
      <c r="CA55" s="12" t="e">
        <f>#REF!-BS55</f>
        <v>#REF!</v>
      </c>
      <c r="CB55" s="12" t="e">
        <f>#REF!-BT55</f>
        <v>#REF!</v>
      </c>
      <c r="CC55" s="13" t="e">
        <f>SUM(BW55:CB55)</f>
        <v>#REF!</v>
      </c>
    </row>
    <row r="56" spans="1:82" ht="15.75">
      <c r="A56" s="129">
        <v>34</v>
      </c>
      <c r="B56" s="131" t="s">
        <v>51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01">
        <f>SUM(C56:H56)</f>
        <v>0</v>
      </c>
      <c r="J56" s="13"/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1.5</v>
      </c>
      <c r="Q56" s="101">
        <f>SUM(K56:P56)</f>
        <v>1.5</v>
      </c>
      <c r="S56" s="14">
        <v>0</v>
      </c>
      <c r="T56" s="14">
        <v>0</v>
      </c>
      <c r="U56" s="14">
        <v>0</v>
      </c>
      <c r="V56" s="14">
        <v>1.4</v>
      </c>
      <c r="W56" s="14">
        <v>0</v>
      </c>
      <c r="X56" s="14">
        <v>0</v>
      </c>
      <c r="Y56" s="107">
        <f t="shared" ref="Y56:Y57" si="67">S56+T56+U56+V56+W56+X56</f>
        <v>1.4</v>
      </c>
      <c r="Z56" s="14"/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v>1.4</v>
      </c>
      <c r="AG56" s="104">
        <f t="shared" ref="AG56:AG57" si="68">AA56+AB56+AC56+AD56+AE56+AF56</f>
        <v>1.4</v>
      </c>
      <c r="AH56" s="32"/>
      <c r="AI56" s="14">
        <v>0</v>
      </c>
      <c r="AJ56" s="14">
        <v>0</v>
      </c>
      <c r="AK56" s="14">
        <v>0</v>
      </c>
      <c r="AL56" s="14">
        <v>0</v>
      </c>
      <c r="AM56" s="14">
        <v>0</v>
      </c>
      <c r="AN56" s="14">
        <v>0</v>
      </c>
      <c r="AO56" s="104">
        <f t="shared" ref="AO56:AO57" si="69">AI56+AJ56+AK56+AL56+AM56+AN56</f>
        <v>0</v>
      </c>
      <c r="AP56" s="32"/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04">
        <f t="shared" ref="AW56:AW57" si="70">AQ56+AR56+AS56+AT56+AU56+AV56</f>
        <v>0</v>
      </c>
      <c r="AX56" s="32"/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04">
        <f t="shared" ref="BE56:BE57" si="71">AY56+AZ56+BA56+BB56+BC56+BD56</f>
        <v>0</v>
      </c>
      <c r="BF56" s="32"/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1</v>
      </c>
      <c r="BM56" s="104">
        <f t="shared" ref="BM56:BM57" si="72">BG56+BH56+BI56+BJ56+BK56+BL56</f>
        <v>1</v>
      </c>
      <c r="BN56" s="32"/>
      <c r="BO56" s="12">
        <f t="shared" si="66"/>
        <v>0</v>
      </c>
      <c r="BP56" s="12">
        <f t="shared" si="66"/>
        <v>0</v>
      </c>
      <c r="BQ56" s="12">
        <f t="shared" si="66"/>
        <v>0</v>
      </c>
      <c r="BR56" s="12">
        <f t="shared" si="66"/>
        <v>1.4</v>
      </c>
      <c r="BS56" s="12">
        <f t="shared" si="66"/>
        <v>0</v>
      </c>
      <c r="BT56" s="12">
        <f t="shared" si="66"/>
        <v>3.9</v>
      </c>
      <c r="BU56" s="101">
        <f t="shared" ref="BU56:BU57" si="73">SUM(BO56:BT56)</f>
        <v>5.3</v>
      </c>
      <c r="BW56" s="12" t="e">
        <f>#REF!-BO56</f>
        <v>#REF!</v>
      </c>
      <c r="BX56" s="12" t="e">
        <f>#REF!-BP56</f>
        <v>#REF!</v>
      </c>
      <c r="BY56" s="12" t="e">
        <f>#REF!-BQ56</f>
        <v>#REF!</v>
      </c>
      <c r="BZ56" s="12" t="e">
        <f>#REF!-BR56</f>
        <v>#REF!</v>
      </c>
      <c r="CA56" s="12" t="e">
        <f>#REF!-BS56</f>
        <v>#REF!</v>
      </c>
      <c r="CB56" s="12" t="e">
        <f>#REF!-BT56</f>
        <v>#REF!</v>
      </c>
      <c r="CC56" s="13" t="e">
        <f>SUM(BW56:CB56)</f>
        <v>#REF!</v>
      </c>
    </row>
    <row r="57" spans="1:82" ht="15.75">
      <c r="A57" s="130"/>
      <c r="B57" s="132"/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01">
        <f>SUM(C57:H57)</f>
        <v>0</v>
      </c>
      <c r="J57" s="13"/>
      <c r="K57" s="12">
        <v>0</v>
      </c>
      <c r="L57" s="12">
        <v>0</v>
      </c>
      <c r="M57" s="12">
        <v>0</v>
      </c>
      <c r="N57" s="12">
        <v>0</v>
      </c>
      <c r="O57" s="12">
        <v>1</v>
      </c>
      <c r="P57" s="12">
        <v>0</v>
      </c>
      <c r="Q57" s="101">
        <f>SUM(K57:P57)</f>
        <v>1</v>
      </c>
      <c r="S57" s="14">
        <v>0</v>
      </c>
      <c r="T57" s="14">
        <v>0</v>
      </c>
      <c r="U57" s="14">
        <v>0</v>
      </c>
      <c r="V57" s="14">
        <v>1.4</v>
      </c>
      <c r="W57" s="14">
        <v>0</v>
      </c>
      <c r="X57" s="14">
        <v>0</v>
      </c>
      <c r="Y57" s="107">
        <f t="shared" si="67"/>
        <v>1.4</v>
      </c>
      <c r="Z57" s="14"/>
      <c r="AA57" s="14">
        <v>0</v>
      </c>
      <c r="AB57" s="14">
        <v>0</v>
      </c>
      <c r="AC57" s="14">
        <v>0</v>
      </c>
      <c r="AD57" s="14">
        <v>0</v>
      </c>
      <c r="AE57" s="14">
        <v>1.6</v>
      </c>
      <c r="AF57" s="14">
        <v>0</v>
      </c>
      <c r="AG57" s="104">
        <f t="shared" si="68"/>
        <v>1.6</v>
      </c>
      <c r="AH57" s="32"/>
      <c r="AI57" s="14">
        <v>0</v>
      </c>
      <c r="AJ57" s="14">
        <v>0</v>
      </c>
      <c r="AK57" s="14">
        <v>0</v>
      </c>
      <c r="AL57" s="14">
        <v>0</v>
      </c>
      <c r="AM57" s="14">
        <v>0</v>
      </c>
      <c r="AN57" s="14">
        <v>0</v>
      </c>
      <c r="AO57" s="104">
        <f t="shared" si="69"/>
        <v>0</v>
      </c>
      <c r="AP57" s="32"/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04">
        <f t="shared" si="70"/>
        <v>0</v>
      </c>
      <c r="AX57" s="32"/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04">
        <f t="shared" si="71"/>
        <v>0</v>
      </c>
      <c r="BF57" s="32"/>
      <c r="BG57" s="14">
        <v>0</v>
      </c>
      <c r="BH57" s="14">
        <v>0</v>
      </c>
      <c r="BI57" s="14">
        <v>0</v>
      </c>
      <c r="BJ57" s="14">
        <v>0</v>
      </c>
      <c r="BK57" s="14">
        <v>0.89</v>
      </c>
      <c r="BL57" s="14">
        <v>0</v>
      </c>
      <c r="BM57" s="104">
        <f t="shared" si="72"/>
        <v>0.89</v>
      </c>
      <c r="BN57" s="32"/>
      <c r="BO57" s="12">
        <f t="shared" si="66"/>
        <v>0</v>
      </c>
      <c r="BP57" s="12">
        <f t="shared" si="66"/>
        <v>0</v>
      </c>
      <c r="BQ57" s="12">
        <f t="shared" si="66"/>
        <v>0</v>
      </c>
      <c r="BR57" s="12">
        <f t="shared" si="66"/>
        <v>1.4</v>
      </c>
      <c r="BS57" s="12">
        <f t="shared" si="66"/>
        <v>3.49</v>
      </c>
      <c r="BT57" s="12">
        <f t="shared" si="66"/>
        <v>0</v>
      </c>
      <c r="BU57" s="101">
        <f t="shared" si="73"/>
        <v>4.8900000000000006</v>
      </c>
      <c r="BW57" s="12" t="e">
        <f>#REF!-BO57</f>
        <v>#REF!</v>
      </c>
      <c r="BX57" s="12" t="e">
        <f>#REF!-BP57</f>
        <v>#REF!</v>
      </c>
      <c r="BY57" s="12" t="e">
        <f>#REF!-BQ57</f>
        <v>#REF!</v>
      </c>
      <c r="BZ57" s="12" t="e">
        <f>#REF!-BR57</f>
        <v>#REF!</v>
      </c>
      <c r="CA57" s="12" t="e">
        <f>#REF!-BS57</f>
        <v>#REF!</v>
      </c>
      <c r="CB57" s="12" t="e">
        <f>#REF!-BT57</f>
        <v>#REF!</v>
      </c>
      <c r="CC57" s="13" t="e">
        <f>SUM(BW57:CB57)</f>
        <v>#REF!</v>
      </c>
    </row>
    <row r="58" spans="1:82" ht="15.75">
      <c r="A58" s="2"/>
      <c r="B58" s="5" t="s">
        <v>52</v>
      </c>
      <c r="C58" s="16">
        <f t="shared" ref="C58:I58" si="74">SUM(C55:C57)</f>
        <v>0</v>
      </c>
      <c r="D58" s="16">
        <f t="shared" si="74"/>
        <v>0</v>
      </c>
      <c r="E58" s="16">
        <f t="shared" si="74"/>
        <v>0</v>
      </c>
      <c r="F58" s="16">
        <f t="shared" si="74"/>
        <v>0</v>
      </c>
      <c r="G58" s="16">
        <f>SUM(G55:G57)</f>
        <v>0</v>
      </c>
      <c r="H58" s="16">
        <f t="shared" si="74"/>
        <v>0</v>
      </c>
      <c r="I58" s="105">
        <f t="shared" si="74"/>
        <v>0</v>
      </c>
      <c r="J58" s="16"/>
      <c r="K58" s="16">
        <f t="shared" ref="K58:N58" si="75">SUM(K55:K57)</f>
        <v>0</v>
      </c>
      <c r="L58" s="16">
        <f t="shared" si="75"/>
        <v>0</v>
      </c>
      <c r="M58" s="16">
        <f t="shared" si="75"/>
        <v>7</v>
      </c>
      <c r="N58" s="16">
        <f t="shared" si="75"/>
        <v>0.6</v>
      </c>
      <c r="O58" s="16">
        <f>SUM(O55:O57)</f>
        <v>1</v>
      </c>
      <c r="P58" s="16">
        <f t="shared" ref="P58:Q58" si="76">SUM(P55:P57)</f>
        <v>2.5</v>
      </c>
      <c r="Q58" s="105">
        <f t="shared" si="76"/>
        <v>11.1</v>
      </c>
      <c r="S58" s="32">
        <f>SUM(S55:S57)</f>
        <v>0</v>
      </c>
      <c r="T58" s="32">
        <f t="shared" ref="T58:Y58" si="77">SUM(T55:T57)</f>
        <v>0</v>
      </c>
      <c r="U58" s="32">
        <f t="shared" si="77"/>
        <v>0</v>
      </c>
      <c r="V58" s="32">
        <f t="shared" si="77"/>
        <v>2.8</v>
      </c>
      <c r="W58" s="32">
        <f t="shared" si="77"/>
        <v>0</v>
      </c>
      <c r="X58" s="32">
        <f t="shared" si="77"/>
        <v>0</v>
      </c>
      <c r="Y58" s="104">
        <f t="shared" si="77"/>
        <v>2.8</v>
      </c>
      <c r="Z58" s="32"/>
      <c r="AA58" s="32">
        <f>SUM(AA55:AA57)</f>
        <v>0</v>
      </c>
      <c r="AB58" s="32">
        <f>SUM(AB55:AB57)</f>
        <v>0</v>
      </c>
      <c r="AC58" s="32">
        <f t="shared" ref="AC58" si="78">SUM(AC55:AC57)</f>
        <v>0</v>
      </c>
      <c r="AD58" s="32">
        <f t="shared" ref="AD58" si="79">SUM(AD55:AD57)</f>
        <v>0.4</v>
      </c>
      <c r="AE58" s="32">
        <f t="shared" ref="AE58" si="80">SUM(AE55:AE57)</f>
        <v>1.6</v>
      </c>
      <c r="AF58" s="32">
        <f t="shared" ref="AF58" si="81">SUM(AF55:AF57)</f>
        <v>2.4</v>
      </c>
      <c r="AG58" s="104">
        <f t="shared" ref="AG58" si="82">SUM(AG55:AG57)</f>
        <v>4.4000000000000004</v>
      </c>
      <c r="AH58" s="32"/>
      <c r="AI58" s="32">
        <f>SUM(AI55:AI57)</f>
        <v>0</v>
      </c>
      <c r="AJ58" s="32">
        <f>SUM(AJ55:AJ57)</f>
        <v>0</v>
      </c>
      <c r="AK58" s="32">
        <f t="shared" ref="AK58:AO58" si="83">SUM(AK55:AK57)</f>
        <v>0</v>
      </c>
      <c r="AL58" s="32">
        <f t="shared" si="83"/>
        <v>0</v>
      </c>
      <c r="AM58" s="32">
        <f t="shared" si="83"/>
        <v>0</v>
      </c>
      <c r="AN58" s="32">
        <f t="shared" si="83"/>
        <v>0</v>
      </c>
      <c r="AO58" s="104">
        <f t="shared" si="83"/>
        <v>0</v>
      </c>
      <c r="AP58" s="32"/>
      <c r="AQ58" s="32">
        <f>SUM(AQ55:AQ57)</f>
        <v>0</v>
      </c>
      <c r="AR58" s="32">
        <f>SUM(AR55:AR57)</f>
        <v>0</v>
      </c>
      <c r="AS58" s="32">
        <f t="shared" ref="AS58:AW58" si="84">SUM(AS55:AS57)</f>
        <v>0</v>
      </c>
      <c r="AT58" s="32">
        <f t="shared" si="84"/>
        <v>0</v>
      </c>
      <c r="AU58" s="32">
        <f t="shared" si="84"/>
        <v>0</v>
      </c>
      <c r="AV58" s="32">
        <f t="shared" si="84"/>
        <v>0</v>
      </c>
      <c r="AW58" s="104">
        <f t="shared" si="84"/>
        <v>0</v>
      </c>
      <c r="AX58" s="32"/>
      <c r="AY58" s="32">
        <f>SUM(AY55:AY57)</f>
        <v>0</v>
      </c>
      <c r="AZ58" s="32">
        <f>SUM(AZ55:AZ57)</f>
        <v>0</v>
      </c>
      <c r="BA58" s="32">
        <f t="shared" ref="BA58:BE58" si="85">SUM(BA55:BA57)</f>
        <v>0</v>
      </c>
      <c r="BB58" s="32">
        <f t="shared" si="85"/>
        <v>0</v>
      </c>
      <c r="BC58" s="32">
        <f t="shared" si="85"/>
        <v>0</v>
      </c>
      <c r="BD58" s="32">
        <f t="shared" si="85"/>
        <v>0</v>
      </c>
      <c r="BE58" s="104">
        <f t="shared" si="85"/>
        <v>0</v>
      </c>
      <c r="BF58" s="32"/>
      <c r="BG58" s="32">
        <f>SUM(BG55:BG57)</f>
        <v>0</v>
      </c>
      <c r="BH58" s="32">
        <f>SUM(BH55:BH57)</f>
        <v>0</v>
      </c>
      <c r="BI58" s="32">
        <f t="shared" ref="BI58:BM58" si="86">SUM(BI55:BI57)</f>
        <v>0</v>
      </c>
      <c r="BJ58" s="32">
        <f t="shared" si="86"/>
        <v>0</v>
      </c>
      <c r="BK58" s="32">
        <f t="shared" si="86"/>
        <v>0.89</v>
      </c>
      <c r="BL58" s="32">
        <f t="shared" si="86"/>
        <v>1</v>
      </c>
      <c r="BM58" s="104">
        <f t="shared" si="86"/>
        <v>1.8900000000000001</v>
      </c>
      <c r="BN58" s="32"/>
      <c r="BO58" s="13">
        <f>SUM(BO55:BO57)</f>
        <v>0</v>
      </c>
      <c r="BP58" s="13">
        <f t="shared" ref="BP58:BU58" si="87">SUM(BP55:BP57)</f>
        <v>0</v>
      </c>
      <c r="BQ58" s="13">
        <f t="shared" si="87"/>
        <v>7</v>
      </c>
      <c r="BR58" s="13">
        <f t="shared" si="87"/>
        <v>3.8</v>
      </c>
      <c r="BS58" s="13">
        <f t="shared" si="87"/>
        <v>3.49</v>
      </c>
      <c r="BT58" s="13">
        <f t="shared" si="87"/>
        <v>5.9</v>
      </c>
      <c r="BU58" s="101">
        <f t="shared" si="87"/>
        <v>20.190000000000001</v>
      </c>
      <c r="BW58" s="16" t="e">
        <f t="shared" ref="BW58:BZ58" si="88">SUM(BW55:BW57)</f>
        <v>#REF!</v>
      </c>
      <c r="BX58" s="16" t="e">
        <f t="shared" si="88"/>
        <v>#REF!</v>
      </c>
      <c r="BY58" s="16" t="e">
        <f t="shared" si="88"/>
        <v>#REF!</v>
      </c>
      <c r="BZ58" s="16" t="e">
        <f t="shared" si="88"/>
        <v>#REF!</v>
      </c>
      <c r="CA58" s="16" t="e">
        <f>SUM(CA55:CA57)</f>
        <v>#REF!</v>
      </c>
      <c r="CB58" s="16" t="e">
        <f t="shared" ref="CB58:CC58" si="89">SUM(CB55:CB57)</f>
        <v>#REF!</v>
      </c>
      <c r="CC58" s="16" t="e">
        <f t="shared" si="89"/>
        <v>#REF!</v>
      </c>
    </row>
    <row r="59" spans="1:82" ht="15" customHeight="1">
      <c r="A59" s="137" t="s">
        <v>53</v>
      </c>
      <c r="B59" s="138"/>
      <c r="C59" s="12"/>
      <c r="D59" s="12"/>
      <c r="E59" s="12"/>
      <c r="F59" s="12"/>
      <c r="G59" s="12"/>
      <c r="H59" s="12"/>
      <c r="I59" s="101"/>
      <c r="J59" s="13"/>
      <c r="K59" s="12"/>
      <c r="L59" s="12"/>
      <c r="M59" s="12"/>
      <c r="N59" s="12"/>
      <c r="O59" s="12"/>
      <c r="P59" s="12"/>
      <c r="Q59" s="101"/>
      <c r="S59" s="14"/>
      <c r="T59" s="14"/>
      <c r="U59" s="14"/>
      <c r="V59" s="14"/>
      <c r="W59" s="14"/>
      <c r="X59" s="14"/>
      <c r="Y59" s="107"/>
      <c r="Z59" s="14"/>
      <c r="AA59" s="14"/>
      <c r="AB59" s="14"/>
      <c r="AC59" s="14"/>
      <c r="AD59" s="14"/>
      <c r="AE59" s="14"/>
      <c r="AF59" s="14"/>
      <c r="AG59" s="107"/>
      <c r="AH59" s="14"/>
      <c r="AI59" s="14"/>
      <c r="AJ59" s="14"/>
      <c r="AK59" s="14"/>
      <c r="AL59" s="14"/>
      <c r="AM59" s="14"/>
      <c r="AN59" s="14"/>
      <c r="AO59" s="107"/>
      <c r="AP59" s="14"/>
      <c r="AQ59" s="14"/>
      <c r="AR59" s="14"/>
      <c r="AS59" s="14"/>
      <c r="AT59" s="14"/>
      <c r="AU59" s="14"/>
      <c r="AV59" s="14"/>
      <c r="AW59" s="107"/>
      <c r="AX59" s="14"/>
      <c r="AY59" s="14"/>
      <c r="AZ59" s="14"/>
      <c r="BA59" s="14"/>
      <c r="BB59" s="14"/>
      <c r="BC59" s="14"/>
      <c r="BD59" s="14"/>
      <c r="BE59" s="107"/>
      <c r="BF59" s="14"/>
      <c r="BG59" s="14"/>
      <c r="BH59" s="14"/>
      <c r="BI59" s="14"/>
      <c r="BJ59" s="14"/>
      <c r="BK59" s="14"/>
      <c r="BL59" s="14"/>
      <c r="BM59" s="107"/>
      <c r="BN59" s="14"/>
      <c r="BO59" s="12"/>
      <c r="BP59" s="12"/>
      <c r="BQ59" s="12"/>
      <c r="BR59" s="12"/>
      <c r="BS59" s="12"/>
      <c r="BT59" s="12"/>
      <c r="BU59" s="101"/>
      <c r="BW59" s="12"/>
      <c r="BX59" s="12"/>
      <c r="BY59" s="12"/>
      <c r="BZ59" s="12"/>
      <c r="CA59" s="12"/>
      <c r="CB59" s="12"/>
      <c r="CC59" s="13"/>
    </row>
    <row r="60" spans="1:82" ht="15.75">
      <c r="A60" s="129">
        <v>35</v>
      </c>
      <c r="B60" s="131" t="s">
        <v>54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01">
        <f t="shared" ref="I60:I74" si="90">SUM(C60:H60)</f>
        <v>0</v>
      </c>
      <c r="J60" s="13"/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1.5</v>
      </c>
      <c r="Q60" s="101">
        <f t="shared" ref="Q60" si="91">SUM(K60:P60)</f>
        <v>1.5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07">
        <f>S60+T60+U60+V60+W60+X60</f>
        <v>0</v>
      </c>
      <c r="Z60" s="14"/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4">
        <v>0.5</v>
      </c>
      <c r="AG60" s="104">
        <f>AA60+AB60+AC60+AD60+AE60+AF60</f>
        <v>0.5</v>
      </c>
      <c r="AH60" s="32"/>
      <c r="AI60" s="14">
        <v>0</v>
      </c>
      <c r="AJ60" s="14">
        <v>0</v>
      </c>
      <c r="AK60" s="14">
        <v>0</v>
      </c>
      <c r="AL60" s="14">
        <v>0</v>
      </c>
      <c r="AM60" s="14">
        <v>0</v>
      </c>
      <c r="AN60" s="14">
        <v>0</v>
      </c>
      <c r="AO60" s="104">
        <f>AI60+AJ60+AK60+AL60+AM60+AN60</f>
        <v>0</v>
      </c>
      <c r="AP60" s="32"/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04">
        <f>AQ60+AR60+AS60+AT60+AU60+AV60</f>
        <v>0</v>
      </c>
      <c r="AX60" s="32"/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04">
        <f>AY60+AZ60+BA60+BB60+BC60+BD60</f>
        <v>0</v>
      </c>
      <c r="BF60" s="32"/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04">
        <f>BG60+BH60+BI60+BJ60+BK60+BL60</f>
        <v>0</v>
      </c>
      <c r="BN60" s="32"/>
      <c r="BO60" s="12">
        <f t="shared" ref="BO60:BO71" si="92">C60+K60+S60+AA60+AI60+AQ60+AY60+BG60</f>
        <v>0</v>
      </c>
      <c r="BP60" s="12">
        <f t="shared" ref="BP60:BP71" si="93">D60+L60+T60+AB60+AJ60+AR60+AZ60+BH60</f>
        <v>0</v>
      </c>
      <c r="BQ60" s="12">
        <f t="shared" ref="BQ60:BQ71" si="94">E60+M60+U60+AC60+AK60+AS60+BA60+BI60</f>
        <v>0</v>
      </c>
      <c r="BR60" s="12">
        <f t="shared" ref="BR60:BR71" si="95">F60+N60+V60+AD60+AL60+AT60+BB60+BJ60</f>
        <v>0</v>
      </c>
      <c r="BS60" s="12">
        <f t="shared" ref="BS60:BS71" si="96">G60+O60+W60+AE60+AM60+AU60+BC60+BK60</f>
        <v>0</v>
      </c>
      <c r="BT60" s="12">
        <f t="shared" ref="BT60:BT71" si="97">H60+P60+X60+AF60+AN60+AV60+BD60+BL60</f>
        <v>2</v>
      </c>
      <c r="BU60" s="101">
        <f>SUM(BO60:BT60)</f>
        <v>2</v>
      </c>
      <c r="BW60" s="12" t="e">
        <f>#REF!-BO60</f>
        <v>#REF!</v>
      </c>
      <c r="BX60" s="12" t="e">
        <f>#REF!-BP60</f>
        <v>#REF!</v>
      </c>
      <c r="BY60" s="12" t="e">
        <f>#REF!-BQ60</f>
        <v>#REF!</v>
      </c>
      <c r="BZ60" s="12" t="e">
        <f>#REF!-BR60</f>
        <v>#REF!</v>
      </c>
      <c r="CA60" s="12" t="e">
        <f>#REF!-BS60</f>
        <v>#REF!</v>
      </c>
      <c r="CB60" s="12" t="e">
        <f>#REF!-BT60</f>
        <v>#REF!</v>
      </c>
      <c r="CC60" s="13" t="e">
        <f t="shared" ref="CC60" si="98">SUM(BW60:CB60)</f>
        <v>#REF!</v>
      </c>
    </row>
    <row r="61" spans="1:82" ht="15.75">
      <c r="A61" s="130"/>
      <c r="B61" s="132"/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01">
        <f>SUM(C61:H61)</f>
        <v>0</v>
      </c>
      <c r="J61" s="13"/>
      <c r="K61" s="12">
        <v>0</v>
      </c>
      <c r="L61" s="12">
        <v>0</v>
      </c>
      <c r="M61" s="12">
        <v>0</v>
      </c>
      <c r="N61" s="12">
        <v>0</v>
      </c>
      <c r="O61" s="12">
        <v>1</v>
      </c>
      <c r="P61" s="12">
        <v>0</v>
      </c>
      <c r="Q61" s="101">
        <f>SUM(K61:P61)</f>
        <v>1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07">
        <f t="shared" ref="Y61:Y71" si="99">S61+T61+U61+V61+W61+X61</f>
        <v>0</v>
      </c>
      <c r="Z61" s="14"/>
      <c r="AA61" s="14">
        <v>0</v>
      </c>
      <c r="AB61" s="14">
        <v>0</v>
      </c>
      <c r="AC61" s="14">
        <v>0</v>
      </c>
      <c r="AD61" s="14">
        <v>0</v>
      </c>
      <c r="AE61" s="14">
        <v>1.2</v>
      </c>
      <c r="AF61" s="14">
        <v>0</v>
      </c>
      <c r="AG61" s="104">
        <f t="shared" ref="AG61:AG71" si="100">AA61+AB61+AC61+AD61+AE61+AF61</f>
        <v>1.2</v>
      </c>
      <c r="AH61" s="32"/>
      <c r="AI61" s="14">
        <v>0</v>
      </c>
      <c r="AJ61" s="14">
        <v>0</v>
      </c>
      <c r="AK61" s="14">
        <v>0</v>
      </c>
      <c r="AL61" s="14">
        <v>0</v>
      </c>
      <c r="AM61" s="14">
        <v>0</v>
      </c>
      <c r="AN61" s="14">
        <v>0</v>
      </c>
      <c r="AO61" s="104">
        <f t="shared" ref="AO61:AO71" si="101">AI61+AJ61+AK61+AL61+AM61+AN61</f>
        <v>0</v>
      </c>
      <c r="AP61" s="32"/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04">
        <f t="shared" ref="AW61:AW71" si="102">AQ61+AR61+AS61+AT61+AU61+AV61</f>
        <v>0</v>
      </c>
      <c r="AX61" s="32"/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04">
        <f t="shared" ref="BE61:BE71" si="103">AY61+AZ61+BA61+BB61+BC61+BD61</f>
        <v>0</v>
      </c>
      <c r="BF61" s="32"/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04">
        <f t="shared" ref="BM61:BM71" si="104">BG61+BH61+BI61+BJ61+BK61+BL61</f>
        <v>0</v>
      </c>
      <c r="BN61" s="32"/>
      <c r="BO61" s="12">
        <f t="shared" si="92"/>
        <v>0</v>
      </c>
      <c r="BP61" s="12">
        <f t="shared" si="93"/>
        <v>0</v>
      </c>
      <c r="BQ61" s="12">
        <f t="shared" si="94"/>
        <v>0</v>
      </c>
      <c r="BR61" s="12">
        <f t="shared" si="95"/>
        <v>0</v>
      </c>
      <c r="BS61" s="12">
        <f t="shared" si="96"/>
        <v>2.2000000000000002</v>
      </c>
      <c r="BT61" s="12">
        <f t="shared" si="97"/>
        <v>0</v>
      </c>
      <c r="BU61" s="101">
        <f t="shared" ref="BU61:BU71" si="105">SUM(BO61:BT61)</f>
        <v>2.2000000000000002</v>
      </c>
      <c r="BW61" s="12" t="e">
        <f>#REF!-BO61</f>
        <v>#REF!</v>
      </c>
      <c r="BX61" s="12" t="e">
        <f>#REF!-BP61</f>
        <v>#REF!</v>
      </c>
      <c r="BY61" s="12" t="e">
        <f>#REF!-BQ61</f>
        <v>#REF!</v>
      </c>
      <c r="BZ61" s="12" t="e">
        <f>#REF!-BR61</f>
        <v>#REF!</v>
      </c>
      <c r="CA61" s="12" t="e">
        <f>#REF!-BS61</f>
        <v>#REF!</v>
      </c>
      <c r="CB61" s="12" t="e">
        <f>#REF!-BT61</f>
        <v>#REF!</v>
      </c>
      <c r="CC61" s="13" t="e">
        <f>SUM(BW61:CB61)</f>
        <v>#REF!</v>
      </c>
    </row>
    <row r="62" spans="1:82" ht="15.75">
      <c r="A62" s="7">
        <v>36</v>
      </c>
      <c r="B62" s="8" t="s">
        <v>55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01">
        <f t="shared" si="90"/>
        <v>0</v>
      </c>
      <c r="J62" s="13"/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1.5</v>
      </c>
      <c r="Q62" s="101">
        <f t="shared" ref="Q62:Q64" si="106">SUM(K62:P62)</f>
        <v>1.5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07">
        <f t="shared" si="99"/>
        <v>0</v>
      </c>
      <c r="Z62" s="14"/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14">
        <v>1</v>
      </c>
      <c r="AG62" s="104">
        <f t="shared" si="100"/>
        <v>1</v>
      </c>
      <c r="AH62" s="32"/>
      <c r="AI62" s="14">
        <v>0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04">
        <f t="shared" si="101"/>
        <v>0</v>
      </c>
      <c r="AP62" s="32"/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04">
        <f t="shared" si="102"/>
        <v>0</v>
      </c>
      <c r="AX62" s="32"/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04">
        <f t="shared" si="103"/>
        <v>0</v>
      </c>
      <c r="BF62" s="32"/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04">
        <f t="shared" si="104"/>
        <v>0</v>
      </c>
      <c r="BN62" s="32"/>
      <c r="BO62" s="12">
        <f t="shared" si="92"/>
        <v>0</v>
      </c>
      <c r="BP62" s="12">
        <f t="shared" si="93"/>
        <v>0</v>
      </c>
      <c r="BQ62" s="12">
        <f t="shared" si="94"/>
        <v>0</v>
      </c>
      <c r="BR62" s="12">
        <f t="shared" si="95"/>
        <v>0</v>
      </c>
      <c r="BS62" s="12">
        <f t="shared" si="96"/>
        <v>0</v>
      </c>
      <c r="BT62" s="12">
        <f t="shared" si="97"/>
        <v>2.5</v>
      </c>
      <c r="BU62" s="101">
        <f t="shared" si="105"/>
        <v>2.5</v>
      </c>
      <c r="BW62" s="12" t="e">
        <f>#REF!-BO62</f>
        <v>#REF!</v>
      </c>
      <c r="BX62" s="12" t="e">
        <f>#REF!-BP62</f>
        <v>#REF!</v>
      </c>
      <c r="BY62" s="12" t="e">
        <f>#REF!-BQ62</f>
        <v>#REF!</v>
      </c>
      <c r="BZ62" s="12" t="e">
        <f>#REF!-BR62</f>
        <v>#REF!</v>
      </c>
      <c r="CA62" s="12" t="e">
        <f>#REF!-BS62</f>
        <v>#REF!</v>
      </c>
      <c r="CB62" s="12" t="e">
        <f>#REF!-BT62</f>
        <v>#REF!</v>
      </c>
      <c r="CC62" s="13" t="e">
        <f t="shared" ref="CC62:CC64" si="107">SUM(BW62:CB62)</f>
        <v>#REF!</v>
      </c>
    </row>
    <row r="63" spans="1:82" ht="15.75">
      <c r="A63" s="7">
        <v>37</v>
      </c>
      <c r="B63" s="8" t="s">
        <v>56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01">
        <f t="shared" si="90"/>
        <v>0</v>
      </c>
      <c r="J63" s="13"/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1.5</v>
      </c>
      <c r="Q63" s="101">
        <f t="shared" si="106"/>
        <v>1.5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07">
        <f t="shared" si="99"/>
        <v>0</v>
      </c>
      <c r="Z63" s="14"/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0.5</v>
      </c>
      <c r="AG63" s="104">
        <f t="shared" si="100"/>
        <v>0.5</v>
      </c>
      <c r="AH63" s="32"/>
      <c r="AI63" s="14">
        <v>0</v>
      </c>
      <c r="AJ63" s="14">
        <v>0</v>
      </c>
      <c r="AK63" s="14">
        <v>0</v>
      </c>
      <c r="AL63" s="14">
        <v>0</v>
      </c>
      <c r="AM63" s="14">
        <v>0</v>
      </c>
      <c r="AN63" s="14">
        <v>0</v>
      </c>
      <c r="AO63" s="104">
        <f t="shared" si="101"/>
        <v>0</v>
      </c>
      <c r="AP63" s="32"/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04">
        <f t="shared" si="102"/>
        <v>0</v>
      </c>
      <c r="AX63" s="32"/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04">
        <f t="shared" si="103"/>
        <v>0</v>
      </c>
      <c r="BF63" s="32"/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04">
        <f t="shared" si="104"/>
        <v>0</v>
      </c>
      <c r="BN63" s="32"/>
      <c r="BO63" s="12">
        <f t="shared" si="92"/>
        <v>0</v>
      </c>
      <c r="BP63" s="12">
        <f t="shared" si="93"/>
        <v>0</v>
      </c>
      <c r="BQ63" s="12">
        <f t="shared" si="94"/>
        <v>0</v>
      </c>
      <c r="BR63" s="12">
        <f t="shared" si="95"/>
        <v>0</v>
      </c>
      <c r="BS63" s="12">
        <f t="shared" si="96"/>
        <v>0</v>
      </c>
      <c r="BT63" s="12">
        <f t="shared" si="97"/>
        <v>2</v>
      </c>
      <c r="BU63" s="101">
        <f t="shared" si="105"/>
        <v>2</v>
      </c>
      <c r="BW63" s="12" t="e">
        <f>#REF!-BO63</f>
        <v>#REF!</v>
      </c>
      <c r="BX63" s="12" t="e">
        <f>#REF!-BP63</f>
        <v>#REF!</v>
      </c>
      <c r="BY63" s="12" t="e">
        <f>#REF!-BQ63</f>
        <v>#REF!</v>
      </c>
      <c r="BZ63" s="12" t="e">
        <f>#REF!-BR63</f>
        <v>#REF!</v>
      </c>
      <c r="CA63" s="12" t="e">
        <f>#REF!-BS63</f>
        <v>#REF!</v>
      </c>
      <c r="CB63" s="12" t="e">
        <f>#REF!-BT63</f>
        <v>#REF!</v>
      </c>
      <c r="CC63" s="13" t="e">
        <f t="shared" si="107"/>
        <v>#REF!</v>
      </c>
    </row>
    <row r="64" spans="1:82" ht="15.75">
      <c r="A64" s="7">
        <v>38</v>
      </c>
      <c r="B64" s="8" t="s">
        <v>57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01">
        <f t="shared" si="90"/>
        <v>0</v>
      </c>
      <c r="J64" s="13"/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2</v>
      </c>
      <c r="Q64" s="101">
        <f t="shared" si="106"/>
        <v>2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07">
        <f t="shared" si="99"/>
        <v>0</v>
      </c>
      <c r="Z64" s="14"/>
      <c r="AA64" s="14">
        <v>0</v>
      </c>
      <c r="AB64" s="14">
        <v>0</v>
      </c>
      <c r="AC64" s="14">
        <v>0</v>
      </c>
      <c r="AD64" s="14">
        <v>0</v>
      </c>
      <c r="AE64" s="14">
        <v>0</v>
      </c>
      <c r="AF64" s="14">
        <v>0.29999999999999982</v>
      </c>
      <c r="AG64" s="104">
        <f t="shared" si="100"/>
        <v>0.29999999999999982</v>
      </c>
      <c r="AH64" s="32"/>
      <c r="AI64" s="14">
        <v>0</v>
      </c>
      <c r="AJ64" s="14">
        <v>0</v>
      </c>
      <c r="AK64" s="14">
        <v>0</v>
      </c>
      <c r="AL64" s="14">
        <v>0</v>
      </c>
      <c r="AM64" s="14">
        <v>0</v>
      </c>
      <c r="AN64" s="14">
        <v>0</v>
      </c>
      <c r="AO64" s="104">
        <f t="shared" si="101"/>
        <v>0</v>
      </c>
      <c r="AP64" s="32"/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04">
        <f t="shared" si="102"/>
        <v>0</v>
      </c>
      <c r="AX64" s="32"/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04">
        <f t="shared" si="103"/>
        <v>0</v>
      </c>
      <c r="BF64" s="32"/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04">
        <f t="shared" si="104"/>
        <v>0</v>
      </c>
      <c r="BN64" s="32"/>
      <c r="BO64" s="12">
        <f t="shared" si="92"/>
        <v>0</v>
      </c>
      <c r="BP64" s="12">
        <f t="shared" si="93"/>
        <v>0</v>
      </c>
      <c r="BQ64" s="12">
        <f t="shared" si="94"/>
        <v>0</v>
      </c>
      <c r="BR64" s="12">
        <f t="shared" si="95"/>
        <v>0</v>
      </c>
      <c r="BS64" s="12">
        <f t="shared" si="96"/>
        <v>0</v>
      </c>
      <c r="BT64" s="12">
        <f t="shared" si="97"/>
        <v>2.2999999999999998</v>
      </c>
      <c r="BU64" s="101">
        <f t="shared" si="105"/>
        <v>2.2999999999999998</v>
      </c>
      <c r="BW64" s="12" t="e">
        <f>#REF!-BO64</f>
        <v>#REF!</v>
      </c>
      <c r="BX64" s="12" t="e">
        <f>#REF!-BP64</f>
        <v>#REF!</v>
      </c>
      <c r="BY64" s="12" t="e">
        <f>#REF!-BQ64</f>
        <v>#REF!</v>
      </c>
      <c r="BZ64" s="12" t="e">
        <f>#REF!-BR64</f>
        <v>#REF!</v>
      </c>
      <c r="CA64" s="12" t="e">
        <f>#REF!-BS64</f>
        <v>#REF!</v>
      </c>
      <c r="CB64" s="12" t="e">
        <f>#REF!-BT64</f>
        <v>#REF!</v>
      </c>
      <c r="CC64" s="13" t="e">
        <f t="shared" si="107"/>
        <v>#REF!</v>
      </c>
    </row>
    <row r="65" spans="1:81" ht="15.75">
      <c r="A65" s="7">
        <v>39</v>
      </c>
      <c r="B65" s="8" t="s">
        <v>58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01">
        <f>SUM(C65:H65)</f>
        <v>0</v>
      </c>
      <c r="J65" s="13"/>
      <c r="K65" s="12">
        <v>0</v>
      </c>
      <c r="L65" s="12">
        <v>0</v>
      </c>
      <c r="M65" s="12">
        <v>0</v>
      </c>
      <c r="N65" s="12">
        <v>0</v>
      </c>
      <c r="O65" s="12">
        <v>1.2</v>
      </c>
      <c r="P65" s="12">
        <v>0</v>
      </c>
      <c r="Q65" s="101">
        <f>SUM(K65:P65)</f>
        <v>1.2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108">
        <f t="shared" si="99"/>
        <v>0</v>
      </c>
      <c r="Z65" s="33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113">
        <f t="shared" si="100"/>
        <v>0</v>
      </c>
      <c r="AH65" s="45"/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113">
        <f t="shared" si="101"/>
        <v>0</v>
      </c>
      <c r="AP65" s="45"/>
      <c r="AQ65" s="33">
        <v>0</v>
      </c>
      <c r="AR65" s="33">
        <v>0</v>
      </c>
      <c r="AS65" s="33">
        <v>0</v>
      </c>
      <c r="AT65" s="33">
        <v>0</v>
      </c>
      <c r="AU65" s="33">
        <v>0</v>
      </c>
      <c r="AV65" s="33">
        <v>0</v>
      </c>
      <c r="AW65" s="113">
        <f t="shared" si="102"/>
        <v>0</v>
      </c>
      <c r="AX65" s="45"/>
      <c r="AY65" s="33">
        <v>0</v>
      </c>
      <c r="AZ65" s="33">
        <v>0</v>
      </c>
      <c r="BA65" s="33">
        <v>0</v>
      </c>
      <c r="BB65" s="33">
        <v>0</v>
      </c>
      <c r="BC65" s="33">
        <v>0</v>
      </c>
      <c r="BD65" s="33">
        <v>0</v>
      </c>
      <c r="BE65" s="113">
        <f t="shared" si="103"/>
        <v>0</v>
      </c>
      <c r="BF65" s="45"/>
      <c r="BG65" s="33">
        <v>0</v>
      </c>
      <c r="BH65" s="33">
        <v>0</v>
      </c>
      <c r="BI65" s="33">
        <v>0</v>
      </c>
      <c r="BJ65" s="33">
        <v>0</v>
      </c>
      <c r="BK65" s="33">
        <v>0</v>
      </c>
      <c r="BL65" s="33">
        <v>0</v>
      </c>
      <c r="BM65" s="113">
        <f t="shared" si="104"/>
        <v>0</v>
      </c>
      <c r="BN65" s="45"/>
      <c r="BO65" s="12">
        <f t="shared" si="92"/>
        <v>0</v>
      </c>
      <c r="BP65" s="12">
        <f t="shared" si="93"/>
        <v>0</v>
      </c>
      <c r="BQ65" s="12">
        <f t="shared" si="94"/>
        <v>0</v>
      </c>
      <c r="BR65" s="12">
        <f t="shared" si="95"/>
        <v>0</v>
      </c>
      <c r="BS65" s="12">
        <f t="shared" si="96"/>
        <v>1.2</v>
      </c>
      <c r="BT65" s="12">
        <f t="shared" si="97"/>
        <v>0</v>
      </c>
      <c r="BU65" s="101">
        <f t="shared" si="105"/>
        <v>1.2</v>
      </c>
      <c r="BW65" s="12" t="e">
        <f>#REF!-BO65</f>
        <v>#REF!</v>
      </c>
      <c r="BX65" s="12" t="e">
        <f>#REF!-BP65</f>
        <v>#REF!</v>
      </c>
      <c r="BY65" s="12" t="e">
        <f>#REF!-BQ65</f>
        <v>#REF!</v>
      </c>
      <c r="BZ65" s="12" t="e">
        <f>#REF!-BR65</f>
        <v>#REF!</v>
      </c>
      <c r="CA65" s="12" t="e">
        <f>#REF!-BS65</f>
        <v>#REF!</v>
      </c>
      <c r="CB65" s="12" t="e">
        <f>#REF!-BT65</f>
        <v>#REF!</v>
      </c>
      <c r="CC65" s="13" t="e">
        <f>SUM(BW65:CB65)</f>
        <v>#REF!</v>
      </c>
    </row>
    <row r="66" spans="1:81" ht="15.75">
      <c r="A66" s="7">
        <v>40</v>
      </c>
      <c r="B66" s="8" t="s">
        <v>59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01">
        <f t="shared" si="90"/>
        <v>0</v>
      </c>
      <c r="J66" s="13"/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1.5</v>
      </c>
      <c r="Q66" s="101">
        <f t="shared" ref="Q66:Q71" si="108">SUM(K66:P66)</f>
        <v>1.5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07">
        <f t="shared" si="99"/>
        <v>0</v>
      </c>
      <c r="Z66" s="14"/>
      <c r="AA66" s="14">
        <v>0</v>
      </c>
      <c r="AB66" s="14">
        <v>0</v>
      </c>
      <c r="AC66" s="14">
        <v>0</v>
      </c>
      <c r="AD66" s="14">
        <v>0</v>
      </c>
      <c r="AE66" s="14">
        <v>0</v>
      </c>
      <c r="AF66" s="14">
        <v>0.5</v>
      </c>
      <c r="AG66" s="104">
        <f t="shared" si="100"/>
        <v>0.5</v>
      </c>
      <c r="AH66" s="32"/>
      <c r="AI66" s="14">
        <v>0</v>
      </c>
      <c r="AJ66" s="14">
        <v>0</v>
      </c>
      <c r="AK66" s="14">
        <v>0</v>
      </c>
      <c r="AL66" s="14">
        <v>0</v>
      </c>
      <c r="AM66" s="14">
        <v>0</v>
      </c>
      <c r="AN66" s="14">
        <v>0</v>
      </c>
      <c r="AO66" s="104">
        <f t="shared" si="101"/>
        <v>0</v>
      </c>
      <c r="AP66" s="32"/>
      <c r="AQ66" s="14">
        <v>0</v>
      </c>
      <c r="AR66" s="14">
        <v>0</v>
      </c>
      <c r="AS66" s="14">
        <v>0</v>
      </c>
      <c r="AT66" s="14">
        <v>0</v>
      </c>
      <c r="AU66" s="14">
        <v>0</v>
      </c>
      <c r="AV66" s="14">
        <v>0</v>
      </c>
      <c r="AW66" s="104">
        <f t="shared" si="102"/>
        <v>0</v>
      </c>
      <c r="AX66" s="32"/>
      <c r="AY66" s="14">
        <v>0</v>
      </c>
      <c r="AZ66" s="14">
        <v>0</v>
      </c>
      <c r="BA66" s="14">
        <v>0</v>
      </c>
      <c r="BB66" s="14">
        <v>0</v>
      </c>
      <c r="BC66" s="14">
        <v>0</v>
      </c>
      <c r="BD66" s="14">
        <v>0</v>
      </c>
      <c r="BE66" s="104">
        <f t="shared" si="103"/>
        <v>0</v>
      </c>
      <c r="BF66" s="32"/>
      <c r="BG66" s="14">
        <v>0</v>
      </c>
      <c r="BH66" s="14">
        <v>0</v>
      </c>
      <c r="BI66" s="14">
        <v>0</v>
      </c>
      <c r="BJ66" s="14">
        <v>0</v>
      </c>
      <c r="BK66" s="14">
        <v>0</v>
      </c>
      <c r="BL66" s="14">
        <v>0</v>
      </c>
      <c r="BM66" s="104">
        <f t="shared" si="104"/>
        <v>0</v>
      </c>
      <c r="BN66" s="32"/>
      <c r="BO66" s="12">
        <f t="shared" si="92"/>
        <v>0</v>
      </c>
      <c r="BP66" s="12">
        <f t="shared" si="93"/>
        <v>0</v>
      </c>
      <c r="BQ66" s="12">
        <f t="shared" si="94"/>
        <v>0</v>
      </c>
      <c r="BR66" s="12">
        <f t="shared" si="95"/>
        <v>0</v>
      </c>
      <c r="BS66" s="12">
        <f t="shared" si="96"/>
        <v>0</v>
      </c>
      <c r="BT66" s="12">
        <f t="shared" si="97"/>
        <v>2</v>
      </c>
      <c r="BU66" s="101">
        <f t="shared" si="105"/>
        <v>2</v>
      </c>
      <c r="BW66" s="12" t="e">
        <f>#REF!-BO66</f>
        <v>#REF!</v>
      </c>
      <c r="BX66" s="12" t="e">
        <f>#REF!-BP66</f>
        <v>#REF!</v>
      </c>
      <c r="BY66" s="12" t="e">
        <f>#REF!-BQ66</f>
        <v>#REF!</v>
      </c>
      <c r="BZ66" s="12" t="e">
        <f>#REF!-BR66</f>
        <v>#REF!</v>
      </c>
      <c r="CA66" s="12" t="e">
        <f>#REF!-BS66</f>
        <v>#REF!</v>
      </c>
      <c r="CB66" s="12" t="e">
        <f>#REF!-BT66</f>
        <v>#REF!</v>
      </c>
      <c r="CC66" s="13" t="e">
        <f t="shared" ref="CC66:CC71" si="109">SUM(BW66:CB66)</f>
        <v>#REF!</v>
      </c>
    </row>
    <row r="67" spans="1:81" ht="15.75">
      <c r="A67" s="7">
        <v>41</v>
      </c>
      <c r="B67" s="8" t="s">
        <v>60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01">
        <f t="shared" si="90"/>
        <v>0</v>
      </c>
      <c r="J67" s="13"/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1</v>
      </c>
      <c r="Q67" s="101">
        <f t="shared" si="108"/>
        <v>1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07">
        <f t="shared" si="99"/>
        <v>0</v>
      </c>
      <c r="Z67" s="14"/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14">
        <v>1.8</v>
      </c>
      <c r="AG67" s="104">
        <f t="shared" si="100"/>
        <v>1.8</v>
      </c>
      <c r="AH67" s="32"/>
      <c r="AI67" s="14">
        <v>0</v>
      </c>
      <c r="AJ67" s="14">
        <v>0</v>
      </c>
      <c r="AK67" s="14">
        <v>0</v>
      </c>
      <c r="AL67" s="14">
        <v>0</v>
      </c>
      <c r="AM67" s="14">
        <v>0</v>
      </c>
      <c r="AN67" s="14">
        <v>0</v>
      </c>
      <c r="AO67" s="104">
        <f t="shared" si="101"/>
        <v>0</v>
      </c>
      <c r="AP67" s="32"/>
      <c r="AQ67" s="14">
        <v>0</v>
      </c>
      <c r="AR67" s="14">
        <v>0</v>
      </c>
      <c r="AS67" s="14">
        <v>0</v>
      </c>
      <c r="AT67" s="14">
        <v>0</v>
      </c>
      <c r="AU67" s="14">
        <v>0</v>
      </c>
      <c r="AV67" s="14">
        <v>0</v>
      </c>
      <c r="AW67" s="104">
        <f t="shared" si="102"/>
        <v>0</v>
      </c>
      <c r="AX67" s="32"/>
      <c r="AY67" s="14">
        <v>0</v>
      </c>
      <c r="AZ67" s="14">
        <v>0</v>
      </c>
      <c r="BA67" s="14">
        <v>0</v>
      </c>
      <c r="BB67" s="14">
        <v>0</v>
      </c>
      <c r="BC67" s="14">
        <v>0</v>
      </c>
      <c r="BD67" s="14">
        <v>0</v>
      </c>
      <c r="BE67" s="104">
        <f t="shared" si="103"/>
        <v>0</v>
      </c>
      <c r="BF67" s="32"/>
      <c r="BG67" s="14">
        <v>0</v>
      </c>
      <c r="BH67" s="14">
        <v>0</v>
      </c>
      <c r="BI67" s="14">
        <v>0</v>
      </c>
      <c r="BJ67" s="14">
        <v>0</v>
      </c>
      <c r="BK67" s="14">
        <v>0</v>
      </c>
      <c r="BL67" s="14">
        <v>0</v>
      </c>
      <c r="BM67" s="104">
        <f t="shared" si="104"/>
        <v>0</v>
      </c>
      <c r="BN67" s="32"/>
      <c r="BO67" s="12">
        <f t="shared" si="92"/>
        <v>0</v>
      </c>
      <c r="BP67" s="12">
        <f t="shared" si="93"/>
        <v>0</v>
      </c>
      <c r="BQ67" s="12">
        <f t="shared" si="94"/>
        <v>0</v>
      </c>
      <c r="BR67" s="12">
        <f t="shared" si="95"/>
        <v>0</v>
      </c>
      <c r="BS67" s="12">
        <f t="shared" si="96"/>
        <v>0</v>
      </c>
      <c r="BT67" s="12">
        <f t="shared" si="97"/>
        <v>2.8</v>
      </c>
      <c r="BU67" s="101">
        <f t="shared" si="105"/>
        <v>2.8</v>
      </c>
      <c r="BW67" s="12" t="e">
        <f>#REF!-BO67</f>
        <v>#REF!</v>
      </c>
      <c r="BX67" s="12" t="e">
        <f>#REF!-BP67</f>
        <v>#REF!</v>
      </c>
      <c r="BY67" s="12" t="e">
        <f>#REF!-BQ67</f>
        <v>#REF!</v>
      </c>
      <c r="BZ67" s="12" t="e">
        <f>#REF!-BR67</f>
        <v>#REF!</v>
      </c>
      <c r="CA67" s="12" t="e">
        <f>#REF!-BS67</f>
        <v>#REF!</v>
      </c>
      <c r="CB67" s="12" t="e">
        <f>#REF!-BT67</f>
        <v>#REF!</v>
      </c>
      <c r="CC67" s="13" t="e">
        <f t="shared" si="109"/>
        <v>#REF!</v>
      </c>
    </row>
    <row r="68" spans="1:81" ht="15.75">
      <c r="A68" s="7">
        <v>42</v>
      </c>
      <c r="B68" s="8" t="s">
        <v>61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01">
        <f t="shared" si="90"/>
        <v>0</v>
      </c>
      <c r="J68" s="13"/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1</v>
      </c>
      <c r="Q68" s="101">
        <f t="shared" si="108"/>
        <v>1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07">
        <f t="shared" si="99"/>
        <v>0</v>
      </c>
      <c r="Z68" s="14"/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14">
        <v>1.3</v>
      </c>
      <c r="AG68" s="104">
        <f t="shared" si="100"/>
        <v>1.3</v>
      </c>
      <c r="AH68" s="32"/>
      <c r="AI68" s="14">
        <v>0</v>
      </c>
      <c r="AJ68" s="14">
        <v>0</v>
      </c>
      <c r="AK68" s="14">
        <v>0</v>
      </c>
      <c r="AL68" s="14">
        <v>0</v>
      </c>
      <c r="AM68" s="14">
        <v>0</v>
      </c>
      <c r="AN68" s="14">
        <v>0</v>
      </c>
      <c r="AO68" s="104">
        <f t="shared" si="101"/>
        <v>0</v>
      </c>
      <c r="AP68" s="32"/>
      <c r="AQ68" s="14">
        <v>0</v>
      </c>
      <c r="AR68" s="14">
        <v>0</v>
      </c>
      <c r="AS68" s="14">
        <v>0</v>
      </c>
      <c r="AT68" s="14">
        <v>0</v>
      </c>
      <c r="AU68" s="14">
        <v>0</v>
      </c>
      <c r="AV68" s="14">
        <v>0</v>
      </c>
      <c r="AW68" s="104">
        <f t="shared" si="102"/>
        <v>0</v>
      </c>
      <c r="AX68" s="32"/>
      <c r="AY68" s="14">
        <v>0</v>
      </c>
      <c r="AZ68" s="14">
        <v>0</v>
      </c>
      <c r="BA68" s="14">
        <v>0</v>
      </c>
      <c r="BB68" s="14">
        <v>0</v>
      </c>
      <c r="BC68" s="14">
        <v>0</v>
      </c>
      <c r="BD68" s="14">
        <v>0</v>
      </c>
      <c r="BE68" s="104">
        <f t="shared" si="103"/>
        <v>0</v>
      </c>
      <c r="BF68" s="32"/>
      <c r="BG68" s="14">
        <v>0</v>
      </c>
      <c r="BH68" s="14">
        <v>0</v>
      </c>
      <c r="BI68" s="14">
        <v>0</v>
      </c>
      <c r="BJ68" s="14">
        <v>0</v>
      </c>
      <c r="BK68" s="14">
        <v>0</v>
      </c>
      <c r="BL68" s="14">
        <v>0</v>
      </c>
      <c r="BM68" s="104">
        <f t="shared" si="104"/>
        <v>0</v>
      </c>
      <c r="BN68" s="32"/>
      <c r="BO68" s="12">
        <f t="shared" si="92"/>
        <v>0</v>
      </c>
      <c r="BP68" s="12">
        <f t="shared" si="93"/>
        <v>0</v>
      </c>
      <c r="BQ68" s="12">
        <f t="shared" si="94"/>
        <v>0</v>
      </c>
      <c r="BR68" s="12">
        <f t="shared" si="95"/>
        <v>0</v>
      </c>
      <c r="BS68" s="12">
        <f t="shared" si="96"/>
        <v>0</v>
      </c>
      <c r="BT68" s="12">
        <f t="shared" si="97"/>
        <v>2.2999999999999998</v>
      </c>
      <c r="BU68" s="101">
        <f t="shared" si="105"/>
        <v>2.2999999999999998</v>
      </c>
      <c r="BW68" s="12" t="e">
        <f>#REF!-BO68</f>
        <v>#REF!</v>
      </c>
      <c r="BX68" s="12" t="e">
        <f>#REF!-BP68</f>
        <v>#REF!</v>
      </c>
      <c r="BY68" s="12" t="e">
        <f>#REF!-BQ68</f>
        <v>#REF!</v>
      </c>
      <c r="BZ68" s="12" t="e">
        <f>#REF!-BR68</f>
        <v>#REF!</v>
      </c>
      <c r="CA68" s="12" t="e">
        <f>#REF!-BS68</f>
        <v>#REF!</v>
      </c>
      <c r="CB68" s="12" t="e">
        <f>#REF!-BT68</f>
        <v>#REF!</v>
      </c>
      <c r="CC68" s="13" t="e">
        <f t="shared" si="109"/>
        <v>#REF!</v>
      </c>
    </row>
    <row r="69" spans="1:81" ht="15.75">
      <c r="A69" s="7">
        <v>43</v>
      </c>
      <c r="B69" s="8" t="s">
        <v>62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01">
        <f t="shared" si="90"/>
        <v>0</v>
      </c>
      <c r="J69" s="13"/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1</v>
      </c>
      <c r="Q69" s="101">
        <f t="shared" si="108"/>
        <v>1</v>
      </c>
      <c r="S69" s="14">
        <v>0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07">
        <f t="shared" si="99"/>
        <v>0</v>
      </c>
      <c r="Z69" s="14"/>
      <c r="AA69" s="14">
        <v>0</v>
      </c>
      <c r="AB69" s="14">
        <v>0</v>
      </c>
      <c r="AC69" s="14">
        <v>0</v>
      </c>
      <c r="AD69" s="14">
        <v>0</v>
      </c>
      <c r="AE69" s="14">
        <v>0</v>
      </c>
      <c r="AF69" s="14">
        <v>1.3</v>
      </c>
      <c r="AG69" s="104">
        <f t="shared" si="100"/>
        <v>1.3</v>
      </c>
      <c r="AH69" s="32"/>
      <c r="AI69" s="14">
        <v>0</v>
      </c>
      <c r="AJ69" s="14">
        <v>0</v>
      </c>
      <c r="AK69" s="14">
        <v>0</v>
      </c>
      <c r="AL69" s="14">
        <v>0</v>
      </c>
      <c r="AM69" s="14">
        <v>0</v>
      </c>
      <c r="AN69" s="14">
        <v>0</v>
      </c>
      <c r="AO69" s="104">
        <f t="shared" si="101"/>
        <v>0</v>
      </c>
      <c r="AP69" s="32"/>
      <c r="AQ69" s="14">
        <v>0</v>
      </c>
      <c r="AR69" s="14">
        <v>0</v>
      </c>
      <c r="AS69" s="14">
        <v>0</v>
      </c>
      <c r="AT69" s="14">
        <v>0</v>
      </c>
      <c r="AU69" s="14">
        <v>0</v>
      </c>
      <c r="AV69" s="14">
        <v>0</v>
      </c>
      <c r="AW69" s="104">
        <f t="shared" si="102"/>
        <v>0</v>
      </c>
      <c r="AX69" s="32"/>
      <c r="AY69" s="14">
        <v>0</v>
      </c>
      <c r="AZ69" s="14">
        <v>0</v>
      </c>
      <c r="BA69" s="14">
        <v>0</v>
      </c>
      <c r="BB69" s="14">
        <v>0</v>
      </c>
      <c r="BC69" s="14">
        <v>0</v>
      </c>
      <c r="BD69" s="14">
        <v>0</v>
      </c>
      <c r="BE69" s="104">
        <f t="shared" si="103"/>
        <v>0</v>
      </c>
      <c r="BF69" s="32"/>
      <c r="BG69" s="14">
        <v>0</v>
      </c>
      <c r="BH69" s="14">
        <v>0</v>
      </c>
      <c r="BI69" s="14">
        <v>0</v>
      </c>
      <c r="BJ69" s="14">
        <v>0</v>
      </c>
      <c r="BK69" s="14">
        <v>0</v>
      </c>
      <c r="BL69" s="14">
        <v>0</v>
      </c>
      <c r="BM69" s="104">
        <f t="shared" si="104"/>
        <v>0</v>
      </c>
      <c r="BN69" s="32"/>
      <c r="BO69" s="12">
        <f t="shared" si="92"/>
        <v>0</v>
      </c>
      <c r="BP69" s="12">
        <f t="shared" si="93"/>
        <v>0</v>
      </c>
      <c r="BQ69" s="12">
        <f t="shared" si="94"/>
        <v>0</v>
      </c>
      <c r="BR69" s="12">
        <f t="shared" si="95"/>
        <v>0</v>
      </c>
      <c r="BS69" s="12">
        <f t="shared" si="96"/>
        <v>0</v>
      </c>
      <c r="BT69" s="12">
        <f t="shared" si="97"/>
        <v>2.2999999999999998</v>
      </c>
      <c r="BU69" s="101">
        <f t="shared" si="105"/>
        <v>2.2999999999999998</v>
      </c>
      <c r="BW69" s="12" t="e">
        <f>#REF!-BO69</f>
        <v>#REF!</v>
      </c>
      <c r="BX69" s="12" t="e">
        <f>#REF!-BP69</f>
        <v>#REF!</v>
      </c>
      <c r="BY69" s="12" t="e">
        <f>#REF!-BQ69</f>
        <v>#REF!</v>
      </c>
      <c r="BZ69" s="12" t="e">
        <f>#REF!-BR69</f>
        <v>#REF!</v>
      </c>
      <c r="CA69" s="12" t="e">
        <f>#REF!-BS69</f>
        <v>#REF!</v>
      </c>
      <c r="CB69" s="12" t="e">
        <f>#REF!-BT69</f>
        <v>#REF!</v>
      </c>
      <c r="CC69" s="13" t="e">
        <f t="shared" si="109"/>
        <v>#REF!</v>
      </c>
    </row>
    <row r="70" spans="1:81" ht="15.75">
      <c r="A70" s="7">
        <v>44</v>
      </c>
      <c r="B70" s="8" t="s">
        <v>63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01">
        <f t="shared" si="90"/>
        <v>0</v>
      </c>
      <c r="J70" s="13"/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1.5</v>
      </c>
      <c r="Q70" s="101">
        <f t="shared" si="108"/>
        <v>1.5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07">
        <f t="shared" si="99"/>
        <v>0</v>
      </c>
      <c r="Z70" s="14"/>
      <c r="AA70" s="14">
        <v>0</v>
      </c>
      <c r="AB70" s="14">
        <v>0</v>
      </c>
      <c r="AC70" s="14">
        <v>0</v>
      </c>
      <c r="AD70" s="14">
        <v>0</v>
      </c>
      <c r="AE70" s="14">
        <v>0</v>
      </c>
      <c r="AF70" s="14">
        <v>0.8</v>
      </c>
      <c r="AG70" s="104">
        <f t="shared" si="100"/>
        <v>0.8</v>
      </c>
      <c r="AH70" s="32"/>
      <c r="AI70" s="14">
        <v>0</v>
      </c>
      <c r="AJ70" s="14">
        <v>0</v>
      </c>
      <c r="AK70" s="14">
        <v>0</v>
      </c>
      <c r="AL70" s="14">
        <v>0</v>
      </c>
      <c r="AM70" s="14">
        <v>0</v>
      </c>
      <c r="AN70" s="14">
        <v>0</v>
      </c>
      <c r="AO70" s="104">
        <f t="shared" si="101"/>
        <v>0</v>
      </c>
      <c r="AP70" s="32"/>
      <c r="AQ70" s="14">
        <v>0</v>
      </c>
      <c r="AR70" s="14">
        <v>0</v>
      </c>
      <c r="AS70" s="14">
        <v>0</v>
      </c>
      <c r="AT70" s="14">
        <v>0</v>
      </c>
      <c r="AU70" s="14">
        <v>0</v>
      </c>
      <c r="AV70" s="14">
        <v>0</v>
      </c>
      <c r="AW70" s="104">
        <f t="shared" si="102"/>
        <v>0</v>
      </c>
      <c r="AX70" s="32"/>
      <c r="AY70" s="14">
        <v>0</v>
      </c>
      <c r="AZ70" s="14">
        <v>0</v>
      </c>
      <c r="BA70" s="14">
        <v>0</v>
      </c>
      <c r="BB70" s="14">
        <v>0</v>
      </c>
      <c r="BC70" s="14">
        <v>0</v>
      </c>
      <c r="BD70" s="14">
        <v>0</v>
      </c>
      <c r="BE70" s="104">
        <f t="shared" si="103"/>
        <v>0</v>
      </c>
      <c r="BF70" s="32"/>
      <c r="BG70" s="14">
        <v>0</v>
      </c>
      <c r="BH70" s="14">
        <v>0</v>
      </c>
      <c r="BI70" s="14">
        <v>0</v>
      </c>
      <c r="BJ70" s="14">
        <v>0</v>
      </c>
      <c r="BK70" s="14">
        <v>0</v>
      </c>
      <c r="BL70" s="14">
        <v>0</v>
      </c>
      <c r="BM70" s="104">
        <f t="shared" si="104"/>
        <v>0</v>
      </c>
      <c r="BN70" s="32"/>
      <c r="BO70" s="12">
        <f t="shared" si="92"/>
        <v>0</v>
      </c>
      <c r="BP70" s="12">
        <f t="shared" si="93"/>
        <v>0</v>
      </c>
      <c r="BQ70" s="12">
        <f t="shared" si="94"/>
        <v>0</v>
      </c>
      <c r="BR70" s="12">
        <f t="shared" si="95"/>
        <v>0</v>
      </c>
      <c r="BS70" s="12">
        <f t="shared" si="96"/>
        <v>0</v>
      </c>
      <c r="BT70" s="12">
        <f t="shared" si="97"/>
        <v>2.2999999999999998</v>
      </c>
      <c r="BU70" s="101">
        <f t="shared" si="105"/>
        <v>2.2999999999999998</v>
      </c>
      <c r="BW70" s="12" t="e">
        <f>#REF!-BO70</f>
        <v>#REF!</v>
      </c>
      <c r="BX70" s="12" t="e">
        <f>#REF!-BP70</f>
        <v>#REF!</v>
      </c>
      <c r="BY70" s="12" t="e">
        <f>#REF!-BQ70</f>
        <v>#REF!</v>
      </c>
      <c r="BZ70" s="12" t="e">
        <f>#REF!-BR70</f>
        <v>#REF!</v>
      </c>
      <c r="CA70" s="12" t="e">
        <f>#REF!-BS70</f>
        <v>#REF!</v>
      </c>
      <c r="CB70" s="12" t="e">
        <f>#REF!-BT70</f>
        <v>#REF!</v>
      </c>
      <c r="CC70" s="13" t="e">
        <f t="shared" si="109"/>
        <v>#REF!</v>
      </c>
    </row>
    <row r="71" spans="1:81" ht="15.75">
      <c r="A71" s="7">
        <v>45</v>
      </c>
      <c r="B71" s="8" t="s">
        <v>64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01">
        <f t="shared" si="90"/>
        <v>0</v>
      </c>
      <c r="J71" s="13"/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1</v>
      </c>
      <c r="Q71" s="101">
        <f t="shared" si="108"/>
        <v>1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07">
        <f t="shared" si="99"/>
        <v>0</v>
      </c>
      <c r="Z71" s="14"/>
      <c r="AA71" s="14">
        <v>0</v>
      </c>
      <c r="AB71" s="14">
        <v>0</v>
      </c>
      <c r="AC71" s="14">
        <v>0</v>
      </c>
      <c r="AD71" s="14">
        <v>0</v>
      </c>
      <c r="AE71" s="14">
        <v>0</v>
      </c>
      <c r="AF71" s="14">
        <v>1.3</v>
      </c>
      <c r="AG71" s="104">
        <f t="shared" si="100"/>
        <v>1.3</v>
      </c>
      <c r="AH71" s="32"/>
      <c r="AI71" s="14">
        <v>0</v>
      </c>
      <c r="AJ71" s="14">
        <v>0</v>
      </c>
      <c r="AK71" s="14">
        <v>0</v>
      </c>
      <c r="AL71" s="14">
        <v>0</v>
      </c>
      <c r="AM71" s="14">
        <v>0</v>
      </c>
      <c r="AN71" s="14">
        <v>0</v>
      </c>
      <c r="AO71" s="104">
        <f t="shared" si="101"/>
        <v>0</v>
      </c>
      <c r="AP71" s="32"/>
      <c r="AQ71" s="14">
        <v>0</v>
      </c>
      <c r="AR71" s="14">
        <v>0</v>
      </c>
      <c r="AS71" s="14">
        <v>0</v>
      </c>
      <c r="AT71" s="14">
        <v>0</v>
      </c>
      <c r="AU71" s="14">
        <v>0</v>
      </c>
      <c r="AV71" s="14">
        <v>0</v>
      </c>
      <c r="AW71" s="104">
        <f t="shared" si="102"/>
        <v>0</v>
      </c>
      <c r="AX71" s="32"/>
      <c r="AY71" s="14">
        <v>0</v>
      </c>
      <c r="AZ71" s="14">
        <v>0</v>
      </c>
      <c r="BA71" s="14">
        <v>0</v>
      </c>
      <c r="BB71" s="14">
        <v>0</v>
      </c>
      <c r="BC71" s="14">
        <v>0</v>
      </c>
      <c r="BD71" s="14">
        <v>0</v>
      </c>
      <c r="BE71" s="104">
        <f t="shared" si="103"/>
        <v>0</v>
      </c>
      <c r="BF71" s="32"/>
      <c r="BG71" s="14">
        <v>0</v>
      </c>
      <c r="BH71" s="14">
        <v>0</v>
      </c>
      <c r="BI71" s="14">
        <v>0</v>
      </c>
      <c r="BJ71" s="14">
        <v>0</v>
      </c>
      <c r="BK71" s="14">
        <v>0</v>
      </c>
      <c r="BL71" s="14">
        <v>0</v>
      </c>
      <c r="BM71" s="104">
        <f t="shared" si="104"/>
        <v>0</v>
      </c>
      <c r="BN71" s="32"/>
      <c r="BO71" s="12">
        <f t="shared" si="92"/>
        <v>0</v>
      </c>
      <c r="BP71" s="12">
        <f t="shared" si="93"/>
        <v>0</v>
      </c>
      <c r="BQ71" s="12">
        <f t="shared" si="94"/>
        <v>0</v>
      </c>
      <c r="BR71" s="12">
        <f t="shared" si="95"/>
        <v>0</v>
      </c>
      <c r="BS71" s="12">
        <f t="shared" si="96"/>
        <v>0</v>
      </c>
      <c r="BT71" s="12">
        <f t="shared" si="97"/>
        <v>2.2999999999999998</v>
      </c>
      <c r="BU71" s="101">
        <f t="shared" si="105"/>
        <v>2.2999999999999998</v>
      </c>
      <c r="BW71" s="12" t="e">
        <f>#REF!-BO71</f>
        <v>#REF!</v>
      </c>
      <c r="BX71" s="12" t="e">
        <f>#REF!-BP71</f>
        <v>#REF!</v>
      </c>
      <c r="BY71" s="12" t="e">
        <f>#REF!-BQ71</f>
        <v>#REF!</v>
      </c>
      <c r="BZ71" s="12" t="e">
        <f>#REF!-BR71</f>
        <v>#REF!</v>
      </c>
      <c r="CA71" s="12" t="e">
        <f>#REF!-BS71</f>
        <v>#REF!</v>
      </c>
      <c r="CB71" s="12" t="e">
        <f>#REF!-BT71</f>
        <v>#REF!</v>
      </c>
      <c r="CC71" s="13" t="e">
        <f t="shared" si="109"/>
        <v>#REF!</v>
      </c>
    </row>
    <row r="72" spans="1:81" ht="15.75">
      <c r="A72" s="120" t="s">
        <v>65</v>
      </c>
      <c r="B72" s="122"/>
      <c r="C72" s="16">
        <f t="shared" ref="C72:I72" si="110">SUM(C60:C71)</f>
        <v>0</v>
      </c>
      <c r="D72" s="16">
        <f t="shared" si="110"/>
        <v>0</v>
      </c>
      <c r="E72" s="16">
        <f t="shared" si="110"/>
        <v>0</v>
      </c>
      <c r="F72" s="16">
        <f t="shared" si="110"/>
        <v>0</v>
      </c>
      <c r="G72" s="16">
        <f t="shared" si="110"/>
        <v>0</v>
      </c>
      <c r="H72" s="16">
        <f t="shared" si="110"/>
        <v>0</v>
      </c>
      <c r="I72" s="105">
        <f t="shared" si="110"/>
        <v>0</v>
      </c>
      <c r="J72" s="16"/>
      <c r="K72" s="16">
        <f t="shared" ref="K72:Q72" si="111">SUM(K60:K71)</f>
        <v>0</v>
      </c>
      <c r="L72" s="16">
        <f t="shared" si="111"/>
        <v>0</v>
      </c>
      <c r="M72" s="16">
        <f t="shared" si="111"/>
        <v>0</v>
      </c>
      <c r="N72" s="16">
        <f t="shared" si="111"/>
        <v>0</v>
      </c>
      <c r="O72" s="16">
        <f t="shared" si="111"/>
        <v>2.2000000000000002</v>
      </c>
      <c r="P72" s="16">
        <f t="shared" si="111"/>
        <v>13.5</v>
      </c>
      <c r="Q72" s="105">
        <f t="shared" si="111"/>
        <v>15.7</v>
      </c>
      <c r="S72" s="32">
        <f>SUM(S60:S71)</f>
        <v>0</v>
      </c>
      <c r="T72" s="32">
        <f t="shared" ref="T72:Y72" si="112">SUM(T60:T71)</f>
        <v>0</v>
      </c>
      <c r="U72" s="32">
        <f t="shared" si="112"/>
        <v>0</v>
      </c>
      <c r="V72" s="32">
        <f t="shared" si="112"/>
        <v>0</v>
      </c>
      <c r="W72" s="32">
        <f t="shared" si="112"/>
        <v>0</v>
      </c>
      <c r="X72" s="32">
        <f t="shared" si="112"/>
        <v>0</v>
      </c>
      <c r="Y72" s="104">
        <f t="shared" si="112"/>
        <v>0</v>
      </c>
      <c r="Z72" s="32"/>
      <c r="AA72" s="32">
        <f>SUM(AA60:AA71)</f>
        <v>0</v>
      </c>
      <c r="AB72" s="32">
        <f t="shared" ref="AB72:AC72" si="113">SUM(AB60:AB71)</f>
        <v>0</v>
      </c>
      <c r="AC72" s="32">
        <f t="shared" si="113"/>
        <v>0</v>
      </c>
      <c r="AD72" s="32">
        <f t="shared" ref="AD72" si="114">SUM(AD60:AD71)</f>
        <v>0</v>
      </c>
      <c r="AE72" s="32">
        <f t="shared" ref="AE72" si="115">SUM(AE60:AE71)</f>
        <v>1.2</v>
      </c>
      <c r="AF72" s="32">
        <f t="shared" ref="AF72" si="116">SUM(AF60:AF71)</f>
        <v>9.2999999999999989</v>
      </c>
      <c r="AG72" s="104">
        <f t="shared" ref="AG72" si="117">SUM(AG60:AG71)</f>
        <v>10.500000000000002</v>
      </c>
      <c r="AH72" s="32"/>
      <c r="AI72" s="32">
        <f>SUM(AI60:AI71)</f>
        <v>0</v>
      </c>
      <c r="AJ72" s="32">
        <f t="shared" ref="AJ72:AO72" si="118">SUM(AJ60:AJ71)</f>
        <v>0</v>
      </c>
      <c r="AK72" s="32">
        <f t="shared" si="118"/>
        <v>0</v>
      </c>
      <c r="AL72" s="32">
        <f t="shared" si="118"/>
        <v>0</v>
      </c>
      <c r="AM72" s="32">
        <f t="shared" si="118"/>
        <v>0</v>
      </c>
      <c r="AN72" s="32">
        <f t="shared" si="118"/>
        <v>0</v>
      </c>
      <c r="AO72" s="104">
        <f t="shared" si="118"/>
        <v>0</v>
      </c>
      <c r="AP72" s="32"/>
      <c r="AQ72" s="32">
        <f>SUM(AQ60:AQ71)</f>
        <v>0</v>
      </c>
      <c r="AR72" s="32">
        <f t="shared" ref="AR72:AW72" si="119">SUM(AR60:AR71)</f>
        <v>0</v>
      </c>
      <c r="AS72" s="32">
        <f t="shared" si="119"/>
        <v>0</v>
      </c>
      <c r="AT72" s="32">
        <f t="shared" si="119"/>
        <v>0</v>
      </c>
      <c r="AU72" s="32">
        <f t="shared" si="119"/>
        <v>0</v>
      </c>
      <c r="AV72" s="32">
        <f t="shared" si="119"/>
        <v>0</v>
      </c>
      <c r="AW72" s="104">
        <f t="shared" si="119"/>
        <v>0</v>
      </c>
      <c r="AX72" s="32"/>
      <c r="AY72" s="32">
        <f>SUM(AY60:AY71)</f>
        <v>0</v>
      </c>
      <c r="AZ72" s="32">
        <f t="shared" ref="AZ72:BE72" si="120">SUM(AZ60:AZ71)</f>
        <v>0</v>
      </c>
      <c r="BA72" s="32">
        <f t="shared" si="120"/>
        <v>0</v>
      </c>
      <c r="BB72" s="32">
        <f t="shared" si="120"/>
        <v>0</v>
      </c>
      <c r="BC72" s="32">
        <f t="shared" si="120"/>
        <v>0</v>
      </c>
      <c r="BD72" s="32">
        <f t="shared" si="120"/>
        <v>0</v>
      </c>
      <c r="BE72" s="104">
        <f t="shared" si="120"/>
        <v>0</v>
      </c>
      <c r="BF72" s="32"/>
      <c r="BG72" s="32">
        <f>SUM(BG60:BG71)</f>
        <v>0</v>
      </c>
      <c r="BH72" s="32">
        <f t="shared" ref="BH72:BM72" si="121">SUM(BH60:BH71)</f>
        <v>0</v>
      </c>
      <c r="BI72" s="32">
        <f t="shared" si="121"/>
        <v>0</v>
      </c>
      <c r="BJ72" s="32">
        <f t="shared" si="121"/>
        <v>0</v>
      </c>
      <c r="BK72" s="32">
        <f t="shared" si="121"/>
        <v>0</v>
      </c>
      <c r="BL72" s="32">
        <f t="shared" si="121"/>
        <v>0</v>
      </c>
      <c r="BM72" s="104">
        <f t="shared" si="121"/>
        <v>0</v>
      </c>
      <c r="BN72" s="32"/>
      <c r="BO72" s="32">
        <f>SUM(BO60:BO71)</f>
        <v>0</v>
      </c>
      <c r="BP72" s="32">
        <f t="shared" ref="BP72:BU72" si="122">SUM(BP60:BP71)</f>
        <v>0</v>
      </c>
      <c r="BQ72" s="32">
        <f t="shared" si="122"/>
        <v>0</v>
      </c>
      <c r="BR72" s="32">
        <f t="shared" si="122"/>
        <v>0</v>
      </c>
      <c r="BS72" s="32">
        <f t="shared" si="122"/>
        <v>3.4000000000000004</v>
      </c>
      <c r="BT72" s="32">
        <f t="shared" si="122"/>
        <v>22.800000000000004</v>
      </c>
      <c r="BU72" s="104">
        <f t="shared" si="122"/>
        <v>26.200000000000003</v>
      </c>
      <c r="BW72" s="16" t="e">
        <f t="shared" ref="BW72:CC72" si="123">SUM(BW60:BW71)</f>
        <v>#REF!</v>
      </c>
      <c r="BX72" s="16" t="e">
        <f t="shared" si="123"/>
        <v>#REF!</v>
      </c>
      <c r="BY72" s="16" t="e">
        <f t="shared" si="123"/>
        <v>#REF!</v>
      </c>
      <c r="BZ72" s="16" t="e">
        <f t="shared" si="123"/>
        <v>#REF!</v>
      </c>
      <c r="CA72" s="16" t="e">
        <f t="shared" si="123"/>
        <v>#REF!</v>
      </c>
      <c r="CB72" s="16" t="e">
        <f t="shared" si="123"/>
        <v>#REF!</v>
      </c>
      <c r="CC72" s="16" t="e">
        <f t="shared" si="123"/>
        <v>#REF!</v>
      </c>
    </row>
    <row r="73" spans="1:81" ht="15.75">
      <c r="A73" s="133" t="s">
        <v>66</v>
      </c>
      <c r="B73" s="134"/>
      <c r="C73" s="12"/>
      <c r="D73" s="12"/>
      <c r="E73" s="12"/>
      <c r="F73" s="12"/>
      <c r="G73" s="12"/>
      <c r="H73" s="12"/>
      <c r="I73" s="101"/>
      <c r="J73" s="13"/>
      <c r="K73" s="12"/>
      <c r="L73" s="12"/>
      <c r="M73" s="12"/>
      <c r="N73" s="12"/>
      <c r="O73" s="12"/>
      <c r="P73" s="12"/>
      <c r="Q73" s="101"/>
      <c r="S73" s="14"/>
      <c r="T73" s="14"/>
      <c r="U73" s="14"/>
      <c r="V73" s="14"/>
      <c r="W73" s="14"/>
      <c r="X73" s="14"/>
      <c r="Y73" s="107"/>
      <c r="Z73" s="14"/>
      <c r="AA73" s="14"/>
      <c r="AB73" s="14"/>
      <c r="AC73" s="14"/>
      <c r="AD73" s="14"/>
      <c r="AE73" s="14"/>
      <c r="AF73" s="14"/>
      <c r="AG73" s="107"/>
      <c r="AH73" s="14"/>
      <c r="AI73" s="14"/>
      <c r="AJ73" s="14"/>
      <c r="AK73" s="14"/>
      <c r="AL73" s="14"/>
      <c r="AM73" s="14"/>
      <c r="AN73" s="14"/>
      <c r="AO73" s="107"/>
      <c r="AP73" s="14"/>
      <c r="AQ73" s="14"/>
      <c r="AR73" s="14"/>
      <c r="AS73" s="14"/>
      <c r="AT73" s="14"/>
      <c r="AU73" s="14"/>
      <c r="AV73" s="14"/>
      <c r="AW73" s="107"/>
      <c r="AX73" s="14"/>
      <c r="AY73" s="14"/>
      <c r="AZ73" s="14"/>
      <c r="BA73" s="14"/>
      <c r="BB73" s="14"/>
      <c r="BC73" s="14"/>
      <c r="BD73" s="14"/>
      <c r="BE73" s="107"/>
      <c r="BF73" s="14"/>
      <c r="BG73" s="14"/>
      <c r="BH73" s="14"/>
      <c r="BI73" s="14"/>
      <c r="BJ73" s="14"/>
      <c r="BK73" s="14"/>
      <c r="BL73" s="14"/>
      <c r="BM73" s="107"/>
      <c r="BN73" s="14"/>
      <c r="BO73" s="12"/>
      <c r="BP73" s="12"/>
      <c r="BQ73" s="12"/>
      <c r="BR73" s="12"/>
      <c r="BS73" s="12"/>
      <c r="BT73" s="12"/>
      <c r="BU73" s="101"/>
      <c r="BW73" s="12"/>
      <c r="BX73" s="12"/>
      <c r="BY73" s="12"/>
      <c r="BZ73" s="12"/>
      <c r="CA73" s="12"/>
      <c r="CB73" s="12"/>
      <c r="CC73" s="13"/>
    </row>
    <row r="74" spans="1:81" ht="15.75">
      <c r="A74" s="7">
        <v>46</v>
      </c>
      <c r="B74" s="18" t="s">
        <v>67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01">
        <f t="shared" si="90"/>
        <v>0</v>
      </c>
      <c r="J74" s="13"/>
      <c r="K74" s="12">
        <v>0</v>
      </c>
      <c r="L74" s="12">
        <v>0</v>
      </c>
      <c r="M74" s="12">
        <v>0</v>
      </c>
      <c r="N74" s="12">
        <v>1</v>
      </c>
      <c r="O74" s="12">
        <v>0</v>
      </c>
      <c r="P74" s="12">
        <v>9.7100000000000009</v>
      </c>
      <c r="Q74" s="101">
        <f t="shared" ref="Q74" si="124">SUM(K74:P74)</f>
        <v>10.71</v>
      </c>
      <c r="S74" s="14">
        <v>0</v>
      </c>
      <c r="T74" s="64">
        <v>5.07599</v>
      </c>
      <c r="U74" s="14">
        <v>0</v>
      </c>
      <c r="V74" s="14">
        <v>0</v>
      </c>
      <c r="W74" s="14">
        <v>0</v>
      </c>
      <c r="X74" s="14">
        <v>6.79</v>
      </c>
      <c r="Y74" s="107">
        <f>S74+T74+U74+V74+W74+X74</f>
        <v>11.86599</v>
      </c>
      <c r="Z74" s="14"/>
      <c r="AA74" s="14">
        <v>0</v>
      </c>
      <c r="AB74" s="14">
        <v>0</v>
      </c>
      <c r="AC74" s="14">
        <v>0</v>
      </c>
      <c r="AD74" s="14">
        <v>1.88</v>
      </c>
      <c r="AE74" s="14">
        <v>0</v>
      </c>
      <c r="AF74" s="14">
        <v>0.88</v>
      </c>
      <c r="AG74" s="104">
        <f>AA74+AB74+AC74+AD74+AE74+AF74</f>
        <v>2.76</v>
      </c>
      <c r="AH74" s="32"/>
      <c r="AI74" s="14">
        <v>0</v>
      </c>
      <c r="AJ74" s="14">
        <v>0</v>
      </c>
      <c r="AK74" s="14">
        <v>0</v>
      </c>
      <c r="AL74" s="14">
        <v>0</v>
      </c>
      <c r="AM74" s="14">
        <v>0</v>
      </c>
      <c r="AN74" s="14">
        <v>9</v>
      </c>
      <c r="AO74" s="104">
        <f>AI74+AJ74+AK74+AL74+AM74+AN74</f>
        <v>9</v>
      </c>
      <c r="AP74" s="32"/>
      <c r="AQ74" s="14">
        <v>0</v>
      </c>
      <c r="AR74" s="14">
        <v>0</v>
      </c>
      <c r="AS74" s="14">
        <v>0</v>
      </c>
      <c r="AT74" s="14">
        <v>0</v>
      </c>
      <c r="AU74" s="14">
        <v>0</v>
      </c>
      <c r="AV74" s="14">
        <v>0</v>
      </c>
      <c r="AW74" s="104">
        <f>AQ74+AR74+AS74+AT74+AU74+AV74</f>
        <v>0</v>
      </c>
      <c r="AX74" s="32"/>
      <c r="AY74" s="14">
        <v>0</v>
      </c>
      <c r="AZ74" s="14">
        <v>0</v>
      </c>
      <c r="BA74" s="14">
        <v>0</v>
      </c>
      <c r="BB74" s="14">
        <v>0</v>
      </c>
      <c r="BC74" s="14">
        <v>0</v>
      </c>
      <c r="BD74" s="14">
        <v>0</v>
      </c>
      <c r="BE74" s="104">
        <f>AY74+AZ74+BA74+BB74+BC74+BD74</f>
        <v>0</v>
      </c>
      <c r="BF74" s="32"/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>
        <v>0</v>
      </c>
      <c r="BM74" s="104">
        <f>BG74+BH74+BI74+BJ74+BK74+BL74</f>
        <v>0</v>
      </c>
      <c r="BN74" s="32"/>
      <c r="BO74" s="12">
        <f t="shared" ref="BO74:BT74" si="125">C74+K74+S74+AA74+AI74+AQ74+AY74+BG74</f>
        <v>0</v>
      </c>
      <c r="BP74" s="12">
        <f t="shared" si="125"/>
        <v>5.07599</v>
      </c>
      <c r="BQ74" s="12">
        <f t="shared" si="125"/>
        <v>0</v>
      </c>
      <c r="BR74" s="12">
        <f t="shared" si="125"/>
        <v>2.88</v>
      </c>
      <c r="BS74" s="12">
        <f t="shared" si="125"/>
        <v>0</v>
      </c>
      <c r="BT74" s="12">
        <f t="shared" si="125"/>
        <v>26.38</v>
      </c>
      <c r="BU74" s="101">
        <f>SUM(BO74:BT74)</f>
        <v>34.335989999999995</v>
      </c>
      <c r="BW74" s="12" t="e">
        <f>#REF!-BO74</f>
        <v>#REF!</v>
      </c>
      <c r="BX74" s="12" t="e">
        <f>#REF!-BP74</f>
        <v>#REF!</v>
      </c>
      <c r="BY74" s="12" t="e">
        <f>#REF!-BQ74</f>
        <v>#REF!</v>
      </c>
      <c r="BZ74" s="12" t="e">
        <f>#REF!-BR74</f>
        <v>#REF!</v>
      </c>
      <c r="CA74" s="12" t="e">
        <f>#REF!-BS74</f>
        <v>#REF!</v>
      </c>
      <c r="CB74" s="12" t="e">
        <f>#REF!-BT74</f>
        <v>#REF!</v>
      </c>
      <c r="CC74" s="13" t="e">
        <f t="shared" ref="CC74" si="126">SUM(BW74:CB74)</f>
        <v>#REF!</v>
      </c>
    </row>
    <row r="75" spans="1:81" ht="15.75">
      <c r="A75" s="7"/>
      <c r="B75" s="2" t="s">
        <v>69</v>
      </c>
      <c r="C75" s="17">
        <f t="shared" ref="C75:I75" si="127">SUM(C74)</f>
        <v>0</v>
      </c>
      <c r="D75" s="17">
        <f t="shared" si="127"/>
        <v>0</v>
      </c>
      <c r="E75" s="17">
        <f t="shared" si="127"/>
        <v>0</v>
      </c>
      <c r="F75" s="17">
        <f t="shared" si="127"/>
        <v>0</v>
      </c>
      <c r="G75" s="17">
        <f t="shared" si="127"/>
        <v>0</v>
      </c>
      <c r="H75" s="17">
        <f t="shared" si="127"/>
        <v>0</v>
      </c>
      <c r="I75" s="106">
        <f t="shared" si="127"/>
        <v>0</v>
      </c>
      <c r="J75" s="17"/>
      <c r="K75" s="17">
        <f t="shared" ref="K75:Q75" si="128">SUM(K74)</f>
        <v>0</v>
      </c>
      <c r="L75" s="17">
        <f t="shared" si="128"/>
        <v>0</v>
      </c>
      <c r="M75" s="17">
        <f t="shared" si="128"/>
        <v>0</v>
      </c>
      <c r="N75" s="17">
        <f t="shared" si="128"/>
        <v>1</v>
      </c>
      <c r="O75" s="17">
        <f t="shared" si="128"/>
        <v>0</v>
      </c>
      <c r="P75" s="17">
        <f t="shared" si="128"/>
        <v>9.7100000000000009</v>
      </c>
      <c r="Q75" s="106">
        <f t="shared" si="128"/>
        <v>10.71</v>
      </c>
      <c r="S75" s="32">
        <f>S74</f>
        <v>0</v>
      </c>
      <c r="T75" s="65">
        <f t="shared" ref="T75:Y75" si="129">T74</f>
        <v>5.07599</v>
      </c>
      <c r="U75" s="32">
        <f t="shared" si="129"/>
        <v>0</v>
      </c>
      <c r="V75" s="32">
        <f t="shared" si="129"/>
        <v>0</v>
      </c>
      <c r="W75" s="32">
        <f t="shared" si="129"/>
        <v>0</v>
      </c>
      <c r="X75" s="32">
        <f t="shared" si="129"/>
        <v>6.79</v>
      </c>
      <c r="Y75" s="104">
        <f t="shared" si="129"/>
        <v>11.86599</v>
      </c>
      <c r="Z75" s="32"/>
      <c r="AA75" s="32">
        <f>AA74</f>
        <v>0</v>
      </c>
      <c r="AB75" s="32">
        <f t="shared" ref="AB75:AC75" si="130">AB74</f>
        <v>0</v>
      </c>
      <c r="AC75" s="32">
        <f t="shared" si="130"/>
        <v>0</v>
      </c>
      <c r="AD75" s="32">
        <f t="shared" ref="AD75" si="131">AD74</f>
        <v>1.88</v>
      </c>
      <c r="AE75" s="32">
        <f t="shared" ref="AE75" si="132">AE74</f>
        <v>0</v>
      </c>
      <c r="AF75" s="32">
        <f t="shared" ref="AF75" si="133">AF74</f>
        <v>0.88</v>
      </c>
      <c r="AG75" s="104">
        <f t="shared" ref="AG75" si="134">AG74</f>
        <v>2.76</v>
      </c>
      <c r="AH75" s="32"/>
      <c r="AI75" s="32">
        <f>AI74</f>
        <v>0</v>
      </c>
      <c r="AJ75" s="32">
        <f t="shared" ref="AJ75:AO75" si="135">AJ74</f>
        <v>0</v>
      </c>
      <c r="AK75" s="32">
        <f t="shared" si="135"/>
        <v>0</v>
      </c>
      <c r="AL75" s="32">
        <f t="shared" si="135"/>
        <v>0</v>
      </c>
      <c r="AM75" s="32">
        <f t="shared" si="135"/>
        <v>0</v>
      </c>
      <c r="AN75" s="32">
        <f t="shared" si="135"/>
        <v>9</v>
      </c>
      <c r="AO75" s="104">
        <f t="shared" si="135"/>
        <v>9</v>
      </c>
      <c r="AP75" s="32"/>
      <c r="AQ75" s="32">
        <f>AQ74</f>
        <v>0</v>
      </c>
      <c r="AR75" s="32">
        <f t="shared" ref="AR75:AW75" si="136">AR74</f>
        <v>0</v>
      </c>
      <c r="AS75" s="32">
        <f t="shared" si="136"/>
        <v>0</v>
      </c>
      <c r="AT75" s="32">
        <f t="shared" si="136"/>
        <v>0</v>
      </c>
      <c r="AU75" s="32">
        <f t="shared" si="136"/>
        <v>0</v>
      </c>
      <c r="AV75" s="32">
        <f t="shared" si="136"/>
        <v>0</v>
      </c>
      <c r="AW75" s="104">
        <f t="shared" si="136"/>
        <v>0</v>
      </c>
      <c r="AX75" s="32"/>
      <c r="AY75" s="32">
        <f>AY74</f>
        <v>0</v>
      </c>
      <c r="AZ75" s="32">
        <f t="shared" ref="AZ75:BE75" si="137">AZ74</f>
        <v>0</v>
      </c>
      <c r="BA75" s="32">
        <f t="shared" si="137"/>
        <v>0</v>
      </c>
      <c r="BB75" s="32">
        <f t="shared" si="137"/>
        <v>0</v>
      </c>
      <c r="BC75" s="32">
        <f t="shared" si="137"/>
        <v>0</v>
      </c>
      <c r="BD75" s="32">
        <f t="shared" si="137"/>
        <v>0</v>
      </c>
      <c r="BE75" s="104">
        <f t="shared" si="137"/>
        <v>0</v>
      </c>
      <c r="BF75" s="32"/>
      <c r="BG75" s="32">
        <f>BG74</f>
        <v>0</v>
      </c>
      <c r="BH75" s="32">
        <f t="shared" ref="BH75:BM75" si="138">BH74</f>
        <v>0</v>
      </c>
      <c r="BI75" s="32">
        <f t="shared" si="138"/>
        <v>0</v>
      </c>
      <c r="BJ75" s="32">
        <f t="shared" si="138"/>
        <v>0</v>
      </c>
      <c r="BK75" s="32">
        <f t="shared" si="138"/>
        <v>0</v>
      </c>
      <c r="BL75" s="32">
        <f t="shared" si="138"/>
        <v>0</v>
      </c>
      <c r="BM75" s="104">
        <f t="shared" si="138"/>
        <v>0</v>
      </c>
      <c r="BN75" s="32"/>
      <c r="BO75" s="32">
        <f>BO74</f>
        <v>0</v>
      </c>
      <c r="BP75" s="32">
        <f t="shared" ref="BP75:BU75" si="139">BP74</f>
        <v>5.07599</v>
      </c>
      <c r="BQ75" s="32">
        <f t="shared" si="139"/>
        <v>0</v>
      </c>
      <c r="BR75" s="32">
        <f t="shared" si="139"/>
        <v>2.88</v>
      </c>
      <c r="BS75" s="32">
        <f t="shared" si="139"/>
        <v>0</v>
      </c>
      <c r="BT75" s="32">
        <f t="shared" si="139"/>
        <v>26.38</v>
      </c>
      <c r="BU75" s="104">
        <f t="shared" si="139"/>
        <v>34.335989999999995</v>
      </c>
      <c r="BW75" s="17" t="e">
        <f t="shared" ref="BW75:CC75" si="140">SUM(BW74)</f>
        <v>#REF!</v>
      </c>
      <c r="BX75" s="17" t="e">
        <f t="shared" si="140"/>
        <v>#REF!</v>
      </c>
      <c r="BY75" s="17" t="e">
        <f t="shared" si="140"/>
        <v>#REF!</v>
      </c>
      <c r="BZ75" s="17" t="e">
        <f t="shared" si="140"/>
        <v>#REF!</v>
      </c>
      <c r="CA75" s="17" t="e">
        <f t="shared" si="140"/>
        <v>#REF!</v>
      </c>
      <c r="CB75" s="17" t="e">
        <f t="shared" si="140"/>
        <v>#REF!</v>
      </c>
      <c r="CC75" s="17" t="e">
        <f t="shared" si="140"/>
        <v>#REF!</v>
      </c>
    </row>
    <row r="76" spans="1:81" ht="15.75" customHeight="1">
      <c r="A76" s="137" t="s">
        <v>70</v>
      </c>
      <c r="B76" s="138"/>
      <c r="C76" s="12"/>
      <c r="D76" s="12"/>
      <c r="E76" s="12"/>
      <c r="F76" s="12"/>
      <c r="G76" s="12"/>
      <c r="H76" s="12"/>
      <c r="I76" s="101"/>
      <c r="J76" s="13"/>
      <c r="K76" s="12"/>
      <c r="L76" s="12"/>
      <c r="M76" s="12"/>
      <c r="N76" s="12"/>
      <c r="O76" s="12"/>
      <c r="P76" s="12"/>
      <c r="Q76" s="101"/>
      <c r="S76" s="14"/>
      <c r="T76" s="14"/>
      <c r="U76" s="14"/>
      <c r="V76" s="14"/>
      <c r="W76" s="14"/>
      <c r="X76" s="14"/>
      <c r="Y76" s="107"/>
      <c r="Z76" s="14"/>
      <c r="AA76" s="14"/>
      <c r="AB76" s="14"/>
      <c r="AC76" s="14"/>
      <c r="AD76" s="14"/>
      <c r="AE76" s="14"/>
      <c r="AF76" s="14"/>
      <c r="AG76" s="107"/>
      <c r="AH76" s="14"/>
      <c r="AI76" s="14"/>
      <c r="AJ76" s="14"/>
      <c r="AK76" s="14"/>
      <c r="AL76" s="14"/>
      <c r="AM76" s="14"/>
      <c r="AN76" s="14"/>
      <c r="AO76" s="107"/>
      <c r="AP76" s="14"/>
      <c r="AQ76" s="14"/>
      <c r="AR76" s="14"/>
      <c r="AS76" s="14"/>
      <c r="AT76" s="14"/>
      <c r="AU76" s="14"/>
      <c r="AV76" s="14"/>
      <c r="AW76" s="107"/>
      <c r="AX76" s="14"/>
      <c r="AY76" s="14"/>
      <c r="AZ76" s="14"/>
      <c r="BA76" s="14"/>
      <c r="BB76" s="14"/>
      <c r="BC76" s="14"/>
      <c r="BD76" s="14"/>
      <c r="BE76" s="107"/>
      <c r="BF76" s="14"/>
      <c r="BG76" s="14"/>
      <c r="BH76" s="14"/>
      <c r="BI76" s="14"/>
      <c r="BJ76" s="14"/>
      <c r="BK76" s="14"/>
      <c r="BL76" s="14"/>
      <c r="BM76" s="107"/>
      <c r="BN76" s="14"/>
      <c r="BO76" s="12"/>
      <c r="BP76" s="12"/>
      <c r="BQ76" s="12"/>
      <c r="BR76" s="12"/>
      <c r="BS76" s="12"/>
      <c r="BT76" s="12"/>
      <c r="BU76" s="101"/>
      <c r="BW76" s="12"/>
      <c r="BX76" s="12"/>
      <c r="BY76" s="12"/>
      <c r="BZ76" s="12"/>
      <c r="CA76" s="12"/>
      <c r="CB76" s="12"/>
      <c r="CC76" s="13"/>
    </row>
    <row r="77" spans="1:81" ht="17.25" customHeight="1">
      <c r="A77" s="137" t="s">
        <v>16</v>
      </c>
      <c r="B77" s="138"/>
      <c r="C77" s="12"/>
      <c r="D77" s="12"/>
      <c r="E77" s="12"/>
      <c r="F77" s="12"/>
      <c r="G77" s="12"/>
      <c r="H77" s="12"/>
      <c r="I77" s="101"/>
      <c r="J77" s="13"/>
      <c r="K77" s="12"/>
      <c r="L77" s="12"/>
      <c r="M77" s="12"/>
      <c r="N77" s="12"/>
      <c r="O77" s="12"/>
      <c r="P77" s="12"/>
      <c r="Q77" s="101"/>
      <c r="S77" s="14"/>
      <c r="T77" s="14"/>
      <c r="U77" s="14"/>
      <c r="V77" s="14"/>
      <c r="W77" s="14"/>
      <c r="X77" s="14"/>
      <c r="Y77" s="107"/>
      <c r="Z77" s="14"/>
      <c r="AA77" s="14"/>
      <c r="AB77" s="14"/>
      <c r="AC77" s="14"/>
      <c r="AD77" s="14"/>
      <c r="AE77" s="14"/>
      <c r="AF77" s="14"/>
      <c r="AG77" s="107"/>
      <c r="AH77" s="14"/>
      <c r="AI77" s="14"/>
      <c r="AJ77" s="14"/>
      <c r="AK77" s="14"/>
      <c r="AL77" s="14"/>
      <c r="AM77" s="14"/>
      <c r="AN77" s="14"/>
      <c r="AO77" s="107"/>
      <c r="AP77" s="14"/>
      <c r="AQ77" s="14"/>
      <c r="AR77" s="14"/>
      <c r="AS77" s="14"/>
      <c r="AT77" s="14"/>
      <c r="AU77" s="14"/>
      <c r="AV77" s="14"/>
      <c r="AW77" s="107"/>
      <c r="AX77" s="14"/>
      <c r="AY77" s="14"/>
      <c r="AZ77" s="14"/>
      <c r="BA77" s="14"/>
      <c r="BB77" s="14"/>
      <c r="BC77" s="14"/>
      <c r="BD77" s="14"/>
      <c r="BE77" s="107"/>
      <c r="BF77" s="14"/>
      <c r="BG77" s="14"/>
      <c r="BH77" s="14"/>
      <c r="BI77" s="14"/>
      <c r="BJ77" s="14"/>
      <c r="BK77" s="14"/>
      <c r="BL77" s="14"/>
      <c r="BM77" s="107"/>
      <c r="BN77" s="14"/>
      <c r="BO77" s="12"/>
      <c r="BP77" s="12"/>
      <c r="BQ77" s="12"/>
      <c r="BR77" s="12"/>
      <c r="BS77" s="12"/>
      <c r="BT77" s="12"/>
      <c r="BU77" s="101"/>
      <c r="BW77" s="12"/>
      <c r="BX77" s="12"/>
      <c r="BY77" s="12"/>
      <c r="BZ77" s="12"/>
      <c r="CA77" s="12"/>
      <c r="CB77" s="12"/>
      <c r="CC77" s="13"/>
    </row>
    <row r="78" spans="1:81" ht="15.75">
      <c r="A78" s="129">
        <v>47</v>
      </c>
      <c r="B78" s="131" t="s">
        <v>71</v>
      </c>
      <c r="C78" s="12">
        <v>0</v>
      </c>
      <c r="D78" s="12">
        <v>0</v>
      </c>
      <c r="E78" s="12">
        <v>3</v>
      </c>
      <c r="F78" s="12">
        <v>0</v>
      </c>
      <c r="G78" s="12">
        <v>0</v>
      </c>
      <c r="H78" s="12">
        <v>0</v>
      </c>
      <c r="I78" s="101">
        <f>SUM(C78:H78)</f>
        <v>3</v>
      </c>
      <c r="J78" s="13"/>
      <c r="K78" s="12">
        <v>0</v>
      </c>
      <c r="L78" s="12">
        <v>0</v>
      </c>
      <c r="M78" s="12">
        <v>9</v>
      </c>
      <c r="N78" s="12">
        <v>0.95</v>
      </c>
      <c r="O78" s="12">
        <v>0</v>
      </c>
      <c r="P78" s="12">
        <v>1</v>
      </c>
      <c r="Q78" s="101">
        <f>SUM(K78:P78)</f>
        <v>10.95</v>
      </c>
      <c r="S78" s="33">
        <v>0</v>
      </c>
      <c r="T78" s="33">
        <v>0</v>
      </c>
      <c r="U78" s="34">
        <v>0</v>
      </c>
      <c r="V78" s="33">
        <v>0</v>
      </c>
      <c r="W78" s="33">
        <v>0</v>
      </c>
      <c r="X78" s="33">
        <v>0</v>
      </c>
      <c r="Y78" s="108">
        <f t="shared" ref="Y78:Y79" si="141">S78+T78+U78+V78+W78+X78</f>
        <v>0</v>
      </c>
      <c r="Z78" s="33"/>
      <c r="AA78" s="33">
        <v>0</v>
      </c>
      <c r="AB78" s="33">
        <v>0</v>
      </c>
      <c r="AC78" s="33">
        <v>0</v>
      </c>
      <c r="AD78" s="33">
        <v>0</v>
      </c>
      <c r="AE78" s="33">
        <v>0</v>
      </c>
      <c r="AF78" s="33">
        <v>0</v>
      </c>
      <c r="AG78" s="113">
        <f>AA78+AB78+AC78+AD78+AE78+AF78</f>
        <v>0</v>
      </c>
      <c r="AH78" s="45"/>
      <c r="AI78" s="14">
        <v>0</v>
      </c>
      <c r="AJ78" s="14">
        <v>0</v>
      </c>
      <c r="AK78" s="14">
        <v>15</v>
      </c>
      <c r="AL78" s="14">
        <v>0</v>
      </c>
      <c r="AM78" s="14">
        <v>0</v>
      </c>
      <c r="AN78" s="14">
        <v>0.75</v>
      </c>
      <c r="AO78" s="104">
        <f>AI78+AJ78+AK78+AL78+AM78+AN78</f>
        <v>15.75</v>
      </c>
      <c r="AP78" s="32"/>
      <c r="AQ78" s="14">
        <v>0</v>
      </c>
      <c r="AR78" s="14">
        <v>0</v>
      </c>
      <c r="AS78" s="14">
        <v>5</v>
      </c>
      <c r="AT78" s="14">
        <v>0</v>
      </c>
      <c r="AU78" s="14">
        <v>0</v>
      </c>
      <c r="AV78" s="14">
        <v>0</v>
      </c>
      <c r="AW78" s="104">
        <f>AQ78+AR78+AS78+AT78+AU78+AV78</f>
        <v>5</v>
      </c>
      <c r="AX78" s="32"/>
      <c r="AY78" s="14">
        <v>0</v>
      </c>
      <c r="AZ78" s="14">
        <v>0</v>
      </c>
      <c r="BA78" s="14">
        <v>9.35</v>
      </c>
      <c r="BB78" s="14">
        <v>0</v>
      </c>
      <c r="BC78" s="14">
        <v>0</v>
      </c>
      <c r="BD78" s="14">
        <v>0</v>
      </c>
      <c r="BE78" s="104">
        <f>AY78+AZ78+BA78+BB78+BC78+BD78</f>
        <v>9.35</v>
      </c>
      <c r="BF78" s="32"/>
      <c r="BG78" s="14">
        <v>0</v>
      </c>
      <c r="BH78" s="14">
        <v>0</v>
      </c>
      <c r="BI78" s="14">
        <v>0</v>
      </c>
      <c r="BJ78" s="14">
        <v>1</v>
      </c>
      <c r="BK78" s="14">
        <v>0</v>
      </c>
      <c r="BL78" s="14">
        <v>1</v>
      </c>
      <c r="BM78" s="104">
        <f>BG78+BH78+BI78+BJ78+BK78+BL78</f>
        <v>2</v>
      </c>
      <c r="BN78" s="32"/>
      <c r="BO78" s="12">
        <f t="shared" ref="BO78:BT79" si="142">C78+K78+S78+AA78+AI78+AQ78+AY78+BG78</f>
        <v>0</v>
      </c>
      <c r="BP78" s="12">
        <f t="shared" si="142"/>
        <v>0</v>
      </c>
      <c r="BQ78" s="12">
        <f t="shared" si="142"/>
        <v>41.35</v>
      </c>
      <c r="BR78" s="12">
        <f t="shared" si="142"/>
        <v>1.95</v>
      </c>
      <c r="BS78" s="12">
        <f t="shared" si="142"/>
        <v>0</v>
      </c>
      <c r="BT78" s="12">
        <f t="shared" si="142"/>
        <v>2.75</v>
      </c>
      <c r="BU78" s="101">
        <f>SUM(BO78:BT78)</f>
        <v>46.050000000000004</v>
      </c>
      <c r="BW78" s="12" t="e">
        <f>#REF!-BO78</f>
        <v>#REF!</v>
      </c>
      <c r="BX78" s="12" t="e">
        <f>#REF!-BP78</f>
        <v>#REF!</v>
      </c>
      <c r="BY78" s="12" t="e">
        <f>#REF!-BQ78</f>
        <v>#REF!</v>
      </c>
      <c r="BZ78" s="12" t="e">
        <f>#REF!-BR78</f>
        <v>#REF!</v>
      </c>
      <c r="CA78" s="12" t="e">
        <f>#REF!-BS78</f>
        <v>#REF!</v>
      </c>
      <c r="CB78" s="12" t="e">
        <f>#REF!-BT78</f>
        <v>#REF!</v>
      </c>
      <c r="CC78" s="13" t="e">
        <f>SUM(BW78:CB78)</f>
        <v>#REF!</v>
      </c>
    </row>
    <row r="79" spans="1:81" ht="15.75">
      <c r="A79" s="130"/>
      <c r="B79" s="132"/>
      <c r="C79" s="12">
        <v>0</v>
      </c>
      <c r="D79" s="12">
        <v>0</v>
      </c>
      <c r="E79" s="12">
        <v>5</v>
      </c>
      <c r="F79" s="12">
        <v>0</v>
      </c>
      <c r="G79" s="12">
        <v>0</v>
      </c>
      <c r="H79" s="12">
        <v>0</v>
      </c>
      <c r="I79" s="101">
        <f>SUM(C79:H79)</f>
        <v>5</v>
      </c>
      <c r="J79" s="13"/>
      <c r="K79" s="12">
        <v>0</v>
      </c>
      <c r="L79" s="12">
        <v>0</v>
      </c>
      <c r="M79" s="12">
        <v>15</v>
      </c>
      <c r="N79" s="12">
        <v>1.1599999999999999</v>
      </c>
      <c r="O79" s="12">
        <v>1.5</v>
      </c>
      <c r="P79" s="12">
        <v>0</v>
      </c>
      <c r="Q79" s="101">
        <f>SUM(K79:P79)</f>
        <v>17.66</v>
      </c>
      <c r="S79" s="33">
        <v>0</v>
      </c>
      <c r="T79" s="33">
        <v>0</v>
      </c>
      <c r="U79" s="34">
        <v>0</v>
      </c>
      <c r="V79" s="33">
        <v>0</v>
      </c>
      <c r="W79" s="33">
        <v>0</v>
      </c>
      <c r="X79" s="33">
        <v>0</v>
      </c>
      <c r="Y79" s="108">
        <f t="shared" si="141"/>
        <v>0</v>
      </c>
      <c r="Z79" s="33"/>
      <c r="AA79" s="33">
        <v>0</v>
      </c>
      <c r="AB79" s="33">
        <v>0</v>
      </c>
      <c r="AC79" s="33">
        <v>0</v>
      </c>
      <c r="AD79" s="33">
        <v>0</v>
      </c>
      <c r="AE79" s="33">
        <v>0</v>
      </c>
      <c r="AF79" s="33">
        <v>0</v>
      </c>
      <c r="AG79" s="113">
        <f>AA79+AB79+AC79+AD79+AE79+AF79</f>
        <v>0</v>
      </c>
      <c r="AH79" s="45"/>
      <c r="AI79" s="14">
        <v>0</v>
      </c>
      <c r="AJ79" s="14">
        <v>0</v>
      </c>
      <c r="AK79" s="14">
        <v>15</v>
      </c>
      <c r="AL79" s="14">
        <v>0</v>
      </c>
      <c r="AM79" s="14">
        <v>1.25</v>
      </c>
      <c r="AN79" s="14">
        <v>0</v>
      </c>
      <c r="AO79" s="104">
        <f>AI79+AJ79+AK79+AL79+AM79+AN79</f>
        <v>16.25</v>
      </c>
      <c r="AP79" s="32"/>
      <c r="AQ79" s="14">
        <v>0</v>
      </c>
      <c r="AR79" s="14">
        <v>0</v>
      </c>
      <c r="AS79" s="14">
        <v>8</v>
      </c>
      <c r="AT79" s="14">
        <v>0</v>
      </c>
      <c r="AU79" s="14">
        <v>0</v>
      </c>
      <c r="AV79" s="14">
        <v>0</v>
      </c>
      <c r="AW79" s="104">
        <f>AQ79+AR79+AS79+AT79+AU79+AV79</f>
        <v>8</v>
      </c>
      <c r="AX79" s="32"/>
      <c r="AY79" s="14">
        <v>0</v>
      </c>
      <c r="AZ79" s="14">
        <v>0</v>
      </c>
      <c r="BA79" s="14">
        <v>47.9</v>
      </c>
      <c r="BB79" s="14">
        <v>0</v>
      </c>
      <c r="BC79" s="14">
        <v>0</v>
      </c>
      <c r="BD79" s="14">
        <v>0</v>
      </c>
      <c r="BE79" s="104">
        <f>AY79+AZ79+BA79+BB79+BC79+BD79</f>
        <v>47.9</v>
      </c>
      <c r="BF79" s="32"/>
      <c r="BG79" s="14">
        <v>0</v>
      </c>
      <c r="BH79" s="14">
        <v>0</v>
      </c>
      <c r="BI79" s="14">
        <v>0</v>
      </c>
      <c r="BJ79" s="14">
        <v>1.89</v>
      </c>
      <c r="BK79" s="14">
        <v>1</v>
      </c>
      <c r="BL79" s="14">
        <v>0</v>
      </c>
      <c r="BM79" s="104">
        <f>BG79+BH79+BI79+BJ79+BK79+BL79</f>
        <v>2.8899999999999997</v>
      </c>
      <c r="BN79" s="32"/>
      <c r="BO79" s="12">
        <f t="shared" si="142"/>
        <v>0</v>
      </c>
      <c r="BP79" s="12">
        <f t="shared" si="142"/>
        <v>0</v>
      </c>
      <c r="BQ79" s="12">
        <f t="shared" si="142"/>
        <v>90.9</v>
      </c>
      <c r="BR79" s="12">
        <f t="shared" si="142"/>
        <v>3.05</v>
      </c>
      <c r="BS79" s="12">
        <f t="shared" si="142"/>
        <v>3.75</v>
      </c>
      <c r="BT79" s="12">
        <f t="shared" si="142"/>
        <v>0</v>
      </c>
      <c r="BU79" s="101">
        <f>SUM(BO79:BT79)</f>
        <v>97.7</v>
      </c>
      <c r="BW79" s="12" t="e">
        <f>#REF!-BO79</f>
        <v>#REF!</v>
      </c>
      <c r="BX79" s="12" t="e">
        <f>#REF!-BP79</f>
        <v>#REF!</v>
      </c>
      <c r="BY79" s="12" t="e">
        <f>#REF!-BQ79</f>
        <v>#REF!</v>
      </c>
      <c r="BZ79" s="12" t="e">
        <f>#REF!-BR79</f>
        <v>#REF!</v>
      </c>
      <c r="CA79" s="12" t="e">
        <f>#REF!-BS79</f>
        <v>#REF!</v>
      </c>
      <c r="CB79" s="12" t="e">
        <f>#REF!-BT79</f>
        <v>#REF!</v>
      </c>
      <c r="CC79" s="13" t="e">
        <f>SUM(BW79:CB79)</f>
        <v>#REF!</v>
      </c>
    </row>
    <row r="80" spans="1:81" ht="15.75" customHeight="1">
      <c r="A80" s="135" t="s">
        <v>72</v>
      </c>
      <c r="B80" s="136"/>
      <c r="C80" s="16">
        <f t="shared" ref="C80:I80" si="143">SUM(C78:C79)</f>
        <v>0</v>
      </c>
      <c r="D80" s="16">
        <f t="shared" si="143"/>
        <v>0</v>
      </c>
      <c r="E80" s="16">
        <f t="shared" si="143"/>
        <v>8</v>
      </c>
      <c r="F80" s="16">
        <f t="shared" si="143"/>
        <v>0</v>
      </c>
      <c r="G80" s="16">
        <f>SUM(G78:G79)</f>
        <v>0</v>
      </c>
      <c r="H80" s="16">
        <f t="shared" si="143"/>
        <v>0</v>
      </c>
      <c r="I80" s="105">
        <f t="shared" si="143"/>
        <v>8</v>
      </c>
      <c r="J80" s="16"/>
      <c r="K80" s="16">
        <f t="shared" ref="K80:N80" si="144">SUM(K78:K79)</f>
        <v>0</v>
      </c>
      <c r="L80" s="16">
        <f t="shared" si="144"/>
        <v>0</v>
      </c>
      <c r="M80" s="16">
        <f t="shared" si="144"/>
        <v>24</v>
      </c>
      <c r="N80" s="16">
        <f t="shared" si="144"/>
        <v>2.11</v>
      </c>
      <c r="O80" s="16">
        <f>SUM(O78:O79)</f>
        <v>1.5</v>
      </c>
      <c r="P80" s="16">
        <f t="shared" ref="P80:Q80" si="145">SUM(P78:P79)</f>
        <v>1</v>
      </c>
      <c r="Q80" s="105">
        <f t="shared" si="145"/>
        <v>28.61</v>
      </c>
      <c r="S80" s="32">
        <f>SUM(S78:S79)</f>
        <v>0</v>
      </c>
      <c r="T80" s="32">
        <f t="shared" ref="T80:Y80" si="146">SUM(T78:T79)</f>
        <v>0</v>
      </c>
      <c r="U80" s="32">
        <f t="shared" si="146"/>
        <v>0</v>
      </c>
      <c r="V80" s="32">
        <f t="shared" si="146"/>
        <v>0</v>
      </c>
      <c r="W80" s="32">
        <f t="shared" si="146"/>
        <v>0</v>
      </c>
      <c r="X80" s="32">
        <f t="shared" si="146"/>
        <v>0</v>
      </c>
      <c r="Y80" s="104">
        <f t="shared" si="146"/>
        <v>0</v>
      </c>
      <c r="Z80" s="32"/>
      <c r="AA80" s="32">
        <f>SUM(AA78:AA79)</f>
        <v>0</v>
      </c>
      <c r="AB80" s="32">
        <f t="shared" ref="AB80:AC80" si="147">SUM(AB78:AB79)</f>
        <v>0</v>
      </c>
      <c r="AC80" s="32">
        <f t="shared" si="147"/>
        <v>0</v>
      </c>
      <c r="AD80" s="32">
        <f t="shared" ref="AD80" si="148">SUM(AD78:AD79)</f>
        <v>0</v>
      </c>
      <c r="AE80" s="32">
        <f t="shared" ref="AE80" si="149">SUM(AE78:AE79)</f>
        <v>0</v>
      </c>
      <c r="AF80" s="32">
        <f t="shared" ref="AF80" si="150">SUM(AF78:AF79)</f>
        <v>0</v>
      </c>
      <c r="AG80" s="104">
        <f t="shared" ref="AG80" si="151">SUM(AG78:AG79)</f>
        <v>0</v>
      </c>
      <c r="AH80" s="32"/>
      <c r="AI80" s="32">
        <f>SUM(AI78:AI79)</f>
        <v>0</v>
      </c>
      <c r="AJ80" s="32">
        <f t="shared" ref="AJ80:AO80" si="152">SUM(AJ78:AJ79)</f>
        <v>0</v>
      </c>
      <c r="AK80" s="32">
        <f t="shared" si="152"/>
        <v>30</v>
      </c>
      <c r="AL80" s="32">
        <f t="shared" si="152"/>
        <v>0</v>
      </c>
      <c r="AM80" s="32">
        <f t="shared" si="152"/>
        <v>1.25</v>
      </c>
      <c r="AN80" s="32">
        <f t="shared" si="152"/>
        <v>0.75</v>
      </c>
      <c r="AO80" s="104">
        <f t="shared" si="152"/>
        <v>32</v>
      </c>
      <c r="AP80" s="32"/>
      <c r="AQ80" s="32">
        <f>SUM(AQ78:AQ79)</f>
        <v>0</v>
      </c>
      <c r="AR80" s="32">
        <f t="shared" ref="AR80:AW80" si="153">SUM(AR78:AR79)</f>
        <v>0</v>
      </c>
      <c r="AS80" s="32">
        <f t="shared" si="153"/>
        <v>13</v>
      </c>
      <c r="AT80" s="32">
        <f t="shared" si="153"/>
        <v>0</v>
      </c>
      <c r="AU80" s="32">
        <f t="shared" si="153"/>
        <v>0</v>
      </c>
      <c r="AV80" s="32">
        <f t="shared" si="153"/>
        <v>0</v>
      </c>
      <c r="AW80" s="104">
        <f t="shared" si="153"/>
        <v>13</v>
      </c>
      <c r="AX80" s="32"/>
      <c r="AY80" s="32">
        <f>SUM(AY78:AY79)</f>
        <v>0</v>
      </c>
      <c r="AZ80" s="32">
        <f t="shared" ref="AZ80:BE80" si="154">SUM(AZ78:AZ79)</f>
        <v>0</v>
      </c>
      <c r="BA80" s="32">
        <f t="shared" si="154"/>
        <v>57.25</v>
      </c>
      <c r="BB80" s="32">
        <f t="shared" si="154"/>
        <v>0</v>
      </c>
      <c r="BC80" s="32">
        <f t="shared" si="154"/>
        <v>0</v>
      </c>
      <c r="BD80" s="32">
        <f t="shared" si="154"/>
        <v>0</v>
      </c>
      <c r="BE80" s="104">
        <f t="shared" si="154"/>
        <v>57.25</v>
      </c>
      <c r="BF80" s="32"/>
      <c r="BG80" s="32">
        <f>SUM(BG78:BG79)</f>
        <v>0</v>
      </c>
      <c r="BH80" s="32">
        <f t="shared" ref="BH80:BM80" si="155">SUM(BH78:BH79)</f>
        <v>0</v>
      </c>
      <c r="BI80" s="32">
        <f t="shared" si="155"/>
        <v>0</v>
      </c>
      <c r="BJ80" s="32">
        <f t="shared" si="155"/>
        <v>2.8899999999999997</v>
      </c>
      <c r="BK80" s="32">
        <f t="shared" si="155"/>
        <v>1</v>
      </c>
      <c r="BL80" s="32">
        <f t="shared" si="155"/>
        <v>1</v>
      </c>
      <c r="BM80" s="104">
        <f t="shared" si="155"/>
        <v>4.8899999999999997</v>
      </c>
      <c r="BN80" s="32"/>
      <c r="BO80" s="32">
        <f>SUM(BO78:BO79)</f>
        <v>0</v>
      </c>
      <c r="BP80" s="32">
        <f t="shared" ref="BP80:BU80" si="156">SUM(BP78:BP79)</f>
        <v>0</v>
      </c>
      <c r="BQ80" s="32">
        <f t="shared" si="156"/>
        <v>132.25</v>
      </c>
      <c r="BR80" s="32">
        <f t="shared" si="156"/>
        <v>5</v>
      </c>
      <c r="BS80" s="32">
        <f t="shared" si="156"/>
        <v>3.75</v>
      </c>
      <c r="BT80" s="32">
        <f t="shared" si="156"/>
        <v>2.75</v>
      </c>
      <c r="BU80" s="104">
        <f t="shared" si="156"/>
        <v>143.75</v>
      </c>
      <c r="BW80" s="16" t="e">
        <f t="shared" ref="BW80:BZ80" si="157">SUM(BW78:BW79)</f>
        <v>#REF!</v>
      </c>
      <c r="BX80" s="16" t="e">
        <f t="shared" si="157"/>
        <v>#REF!</v>
      </c>
      <c r="BY80" s="16" t="e">
        <f t="shared" si="157"/>
        <v>#REF!</v>
      </c>
      <c r="BZ80" s="16" t="e">
        <f t="shared" si="157"/>
        <v>#REF!</v>
      </c>
      <c r="CA80" s="16" t="e">
        <f>SUM(CA78:CA79)</f>
        <v>#REF!</v>
      </c>
      <c r="CB80" s="16" t="e">
        <f t="shared" ref="CB80:CC80" si="158">SUM(CB78:CB79)</f>
        <v>#REF!</v>
      </c>
      <c r="CC80" s="16" t="e">
        <f t="shared" si="158"/>
        <v>#REF!</v>
      </c>
    </row>
    <row r="81" spans="1:81" ht="15.75" customHeight="1">
      <c r="A81" s="137" t="s">
        <v>53</v>
      </c>
      <c r="B81" s="138"/>
      <c r="C81" s="12"/>
      <c r="D81" s="12"/>
      <c r="E81" s="12"/>
      <c r="F81" s="12"/>
      <c r="G81" s="12"/>
      <c r="H81" s="12"/>
      <c r="I81" s="101"/>
      <c r="J81" s="13"/>
      <c r="K81" s="12"/>
      <c r="L81" s="12"/>
      <c r="M81" s="12"/>
      <c r="N81" s="12"/>
      <c r="O81" s="12"/>
      <c r="P81" s="12"/>
      <c r="Q81" s="101"/>
      <c r="S81" s="14"/>
      <c r="T81" s="14"/>
      <c r="U81" s="14"/>
      <c r="V81" s="14"/>
      <c r="W81" s="14"/>
      <c r="X81" s="14"/>
      <c r="Y81" s="107"/>
      <c r="Z81" s="14"/>
      <c r="AA81" s="14"/>
      <c r="AB81" s="14"/>
      <c r="AC81" s="14"/>
      <c r="AD81" s="14"/>
      <c r="AE81" s="14"/>
      <c r="AF81" s="14"/>
      <c r="AG81" s="107"/>
      <c r="AH81" s="14"/>
      <c r="AI81" s="14"/>
      <c r="AJ81" s="14"/>
      <c r="AK81" s="14"/>
      <c r="AL81" s="14"/>
      <c r="AM81" s="14"/>
      <c r="AN81" s="14"/>
      <c r="AO81" s="107"/>
      <c r="AP81" s="14"/>
      <c r="AQ81" s="14"/>
      <c r="AR81" s="14"/>
      <c r="AS81" s="14"/>
      <c r="AT81" s="14"/>
      <c r="AU81" s="14"/>
      <c r="AV81" s="14"/>
      <c r="AW81" s="107"/>
      <c r="AX81" s="14"/>
      <c r="AY81" s="14"/>
      <c r="AZ81" s="14"/>
      <c r="BA81" s="14"/>
      <c r="BB81" s="14"/>
      <c r="BC81" s="14"/>
      <c r="BD81" s="14"/>
      <c r="BE81" s="107"/>
      <c r="BF81" s="14"/>
      <c r="BG81" s="14"/>
      <c r="BH81" s="14"/>
      <c r="BI81" s="14"/>
      <c r="BJ81" s="14"/>
      <c r="BK81" s="14"/>
      <c r="BL81" s="14"/>
      <c r="BM81" s="107"/>
      <c r="BN81" s="14"/>
      <c r="BO81" s="12"/>
      <c r="BP81" s="12"/>
      <c r="BQ81" s="12"/>
      <c r="BR81" s="12"/>
      <c r="BS81" s="12"/>
      <c r="BT81" s="12"/>
      <c r="BU81" s="101"/>
      <c r="BW81" s="12"/>
      <c r="BX81" s="12"/>
      <c r="BY81" s="12"/>
      <c r="BZ81" s="12"/>
      <c r="CA81" s="12"/>
      <c r="CB81" s="12"/>
      <c r="CC81" s="13"/>
    </row>
    <row r="82" spans="1:81" ht="15.75">
      <c r="A82" s="7">
        <v>48</v>
      </c>
      <c r="B82" s="15" t="s">
        <v>73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01">
        <f>SUM(C82:H82)</f>
        <v>0</v>
      </c>
      <c r="J82" s="13"/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1</v>
      </c>
      <c r="Q82" s="101">
        <f>SUM(K82:P82)</f>
        <v>1</v>
      </c>
      <c r="S82" s="14">
        <v>0</v>
      </c>
      <c r="T82" s="14">
        <v>3.5</v>
      </c>
      <c r="U82" s="14">
        <v>0</v>
      </c>
      <c r="V82" s="14">
        <v>0</v>
      </c>
      <c r="W82" s="14">
        <v>0</v>
      </c>
      <c r="X82" s="14">
        <v>0</v>
      </c>
      <c r="Y82" s="107">
        <f t="shared" ref="Y82:Y84" si="159">S82+T82+U82+V82+W82+X82</f>
        <v>3.5</v>
      </c>
      <c r="Z82" s="14"/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1.5</v>
      </c>
      <c r="AG82" s="104">
        <f>AA82+AB82+AC82+AD82+AE82+AF82</f>
        <v>1.5</v>
      </c>
      <c r="AH82" s="32"/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04">
        <f>AI82+AJ82+AK82+AL82+AM82+AN82</f>
        <v>0</v>
      </c>
      <c r="AP82" s="32"/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04">
        <f>AQ82+AR82+AS82+AT82+AU82+AV82</f>
        <v>0</v>
      </c>
      <c r="AX82" s="32"/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04">
        <f>AY82+AZ82+BA82+BB82+BC82+BD82</f>
        <v>0</v>
      </c>
      <c r="BF82" s="32"/>
      <c r="BG82" s="14">
        <v>0</v>
      </c>
      <c r="BH82" s="14">
        <v>0</v>
      </c>
      <c r="BI82" s="14">
        <v>0</v>
      </c>
      <c r="BJ82" s="14">
        <v>2</v>
      </c>
      <c r="BK82" s="14">
        <v>0</v>
      </c>
      <c r="BL82" s="14">
        <v>0</v>
      </c>
      <c r="BM82" s="104">
        <f>BG82+BH82+BI82+BJ82+BK82+BL82</f>
        <v>2</v>
      </c>
      <c r="BN82" s="32"/>
      <c r="BO82" s="12">
        <f t="shared" ref="BO82:BT84" si="160">C82+K82+S82+AA82+AI82+AQ82+AY82+BG82</f>
        <v>0</v>
      </c>
      <c r="BP82" s="12">
        <f t="shared" si="160"/>
        <v>3.5</v>
      </c>
      <c r="BQ82" s="12">
        <f t="shared" si="160"/>
        <v>0</v>
      </c>
      <c r="BR82" s="12">
        <f t="shared" si="160"/>
        <v>2</v>
      </c>
      <c r="BS82" s="12">
        <f t="shared" si="160"/>
        <v>0</v>
      </c>
      <c r="BT82" s="12">
        <f t="shared" si="160"/>
        <v>2.5</v>
      </c>
      <c r="BU82" s="101">
        <f>SUM(BO82:BT82)</f>
        <v>8</v>
      </c>
      <c r="BW82" s="12" t="e">
        <f>#REF!-BO82</f>
        <v>#REF!</v>
      </c>
      <c r="BX82" s="12" t="e">
        <f>#REF!-BP82</f>
        <v>#REF!</v>
      </c>
      <c r="BY82" s="12" t="e">
        <f>#REF!-BQ82</f>
        <v>#REF!</v>
      </c>
      <c r="BZ82" s="12" t="e">
        <f>#REF!-BR82</f>
        <v>#REF!</v>
      </c>
      <c r="CA82" s="12" t="e">
        <f>#REF!-BS82</f>
        <v>#REF!</v>
      </c>
      <c r="CB82" s="12" t="e">
        <f>#REF!-BT82</f>
        <v>#REF!</v>
      </c>
      <c r="CC82" s="13" t="e">
        <f>SUM(BW82:CB82)</f>
        <v>#REF!</v>
      </c>
    </row>
    <row r="83" spans="1:81" ht="15.75">
      <c r="A83" s="7">
        <v>49</v>
      </c>
      <c r="B83" s="15" t="s">
        <v>74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01">
        <f>SUM(C83:H83)</f>
        <v>0</v>
      </c>
      <c r="J83" s="13"/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1</v>
      </c>
      <c r="Q83" s="101">
        <f>SUM(K83:P83)</f>
        <v>1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07">
        <f t="shared" si="159"/>
        <v>0</v>
      </c>
      <c r="Z83" s="14"/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1</v>
      </c>
      <c r="AG83" s="104">
        <f t="shared" ref="AG83:AG84" si="161">AA83+AB83+AC83+AD83+AE83+AF83</f>
        <v>1</v>
      </c>
      <c r="AH83" s="32"/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04">
        <f t="shared" ref="AO83:AO84" si="162">AI83+AJ83+AK83+AL83+AM83+AN83</f>
        <v>0</v>
      </c>
      <c r="AP83" s="32"/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04">
        <f t="shared" ref="AW83:AW84" si="163">AQ83+AR83+AS83+AT83+AU83+AV83</f>
        <v>0</v>
      </c>
      <c r="AX83" s="32"/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04">
        <f t="shared" ref="BE83:BE84" si="164">AY83+AZ83+BA83+BB83+BC83+BD83</f>
        <v>0</v>
      </c>
      <c r="BF83" s="32"/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04">
        <f t="shared" ref="BM83:BM84" si="165">BG83+BH83+BI83+BJ83+BK83+BL83</f>
        <v>0</v>
      </c>
      <c r="BN83" s="32"/>
      <c r="BO83" s="12">
        <f t="shared" si="160"/>
        <v>0</v>
      </c>
      <c r="BP83" s="12">
        <f t="shared" si="160"/>
        <v>0</v>
      </c>
      <c r="BQ83" s="12">
        <f t="shared" si="160"/>
        <v>0</v>
      </c>
      <c r="BR83" s="12">
        <f t="shared" si="160"/>
        <v>0</v>
      </c>
      <c r="BS83" s="12">
        <f t="shared" si="160"/>
        <v>0</v>
      </c>
      <c r="BT83" s="12">
        <f t="shared" si="160"/>
        <v>2</v>
      </c>
      <c r="BU83" s="101">
        <f t="shared" ref="BU83:BU84" si="166">SUM(BO83:BT83)</f>
        <v>2</v>
      </c>
      <c r="BW83" s="12" t="e">
        <f>#REF!-BO83</f>
        <v>#REF!</v>
      </c>
      <c r="BX83" s="12" t="e">
        <f>#REF!-BP83</f>
        <v>#REF!</v>
      </c>
      <c r="BY83" s="12" t="e">
        <f>#REF!-BQ83</f>
        <v>#REF!</v>
      </c>
      <c r="BZ83" s="12" t="e">
        <f>#REF!-BR83</f>
        <v>#REF!</v>
      </c>
      <c r="CA83" s="12" t="e">
        <f>#REF!-BS83</f>
        <v>#REF!</v>
      </c>
      <c r="CB83" s="12" t="e">
        <f>#REF!-BT83</f>
        <v>#REF!</v>
      </c>
      <c r="CC83" s="13" t="e">
        <f>SUM(BW83:CB83)</f>
        <v>#REF!</v>
      </c>
    </row>
    <row r="84" spans="1:81" ht="15.75">
      <c r="A84" s="7">
        <v>50</v>
      </c>
      <c r="B84" s="15" t="s">
        <v>75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01">
        <f>SUM(C84:H84)</f>
        <v>0</v>
      </c>
      <c r="J84" s="13"/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1</v>
      </c>
      <c r="Q84" s="101">
        <f>SUM(K84:P84)</f>
        <v>1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07">
        <f t="shared" si="159"/>
        <v>0</v>
      </c>
      <c r="Z84" s="14"/>
      <c r="AA84" s="14">
        <v>0</v>
      </c>
      <c r="AB84" s="14">
        <v>0</v>
      </c>
      <c r="AC84" s="14">
        <v>0</v>
      </c>
      <c r="AD84" s="14">
        <v>0</v>
      </c>
      <c r="AE84" s="14">
        <v>0</v>
      </c>
      <c r="AF84" s="14">
        <v>1</v>
      </c>
      <c r="AG84" s="104">
        <f t="shared" si="161"/>
        <v>1</v>
      </c>
      <c r="AH84" s="32"/>
      <c r="AI84" s="14">
        <v>0</v>
      </c>
      <c r="AJ84" s="14">
        <v>0</v>
      </c>
      <c r="AK84" s="14">
        <v>0</v>
      </c>
      <c r="AL84" s="14">
        <v>0</v>
      </c>
      <c r="AM84" s="14">
        <v>0</v>
      </c>
      <c r="AN84" s="14">
        <v>0</v>
      </c>
      <c r="AO84" s="104">
        <f t="shared" si="162"/>
        <v>0</v>
      </c>
      <c r="AP84" s="32"/>
      <c r="AQ84" s="14">
        <v>0</v>
      </c>
      <c r="AR84" s="14">
        <v>0</v>
      </c>
      <c r="AS84" s="14">
        <v>0</v>
      </c>
      <c r="AT84" s="14">
        <v>0</v>
      </c>
      <c r="AU84" s="14">
        <v>0</v>
      </c>
      <c r="AV84" s="14">
        <v>0</v>
      </c>
      <c r="AW84" s="104">
        <f t="shared" si="163"/>
        <v>0</v>
      </c>
      <c r="AX84" s="32"/>
      <c r="AY84" s="14">
        <v>0</v>
      </c>
      <c r="AZ84" s="14">
        <v>0</v>
      </c>
      <c r="BA84" s="14">
        <v>0</v>
      </c>
      <c r="BB84" s="14">
        <v>0</v>
      </c>
      <c r="BC84" s="14">
        <v>0</v>
      </c>
      <c r="BD84" s="14">
        <v>0</v>
      </c>
      <c r="BE84" s="104">
        <f t="shared" si="164"/>
        <v>0</v>
      </c>
      <c r="BF84" s="32"/>
      <c r="BG84" s="14">
        <v>0</v>
      </c>
      <c r="BH84" s="14">
        <v>0</v>
      </c>
      <c r="BI84" s="14">
        <v>0</v>
      </c>
      <c r="BJ84" s="14">
        <v>0</v>
      </c>
      <c r="BK84" s="14">
        <v>0</v>
      </c>
      <c r="BL84" s="14">
        <v>0</v>
      </c>
      <c r="BM84" s="104">
        <f t="shared" si="165"/>
        <v>0</v>
      </c>
      <c r="BN84" s="32"/>
      <c r="BO84" s="12">
        <f t="shared" si="160"/>
        <v>0</v>
      </c>
      <c r="BP84" s="12">
        <f t="shared" si="160"/>
        <v>0</v>
      </c>
      <c r="BQ84" s="12">
        <f t="shared" si="160"/>
        <v>0</v>
      </c>
      <c r="BR84" s="12">
        <f t="shared" si="160"/>
        <v>0</v>
      </c>
      <c r="BS84" s="12">
        <f t="shared" si="160"/>
        <v>0</v>
      </c>
      <c r="BT84" s="12">
        <f t="shared" si="160"/>
        <v>2</v>
      </c>
      <c r="BU84" s="101">
        <f t="shared" si="166"/>
        <v>2</v>
      </c>
      <c r="BW84" s="12" t="e">
        <f>#REF!-BO84</f>
        <v>#REF!</v>
      </c>
      <c r="BX84" s="12" t="e">
        <f>#REF!-BP84</f>
        <v>#REF!</v>
      </c>
      <c r="BY84" s="12" t="e">
        <f>#REF!-BQ84</f>
        <v>#REF!</v>
      </c>
      <c r="BZ84" s="12" t="e">
        <f>#REF!-BR84</f>
        <v>#REF!</v>
      </c>
      <c r="CA84" s="12" t="e">
        <f>#REF!-BS84</f>
        <v>#REF!</v>
      </c>
      <c r="CB84" s="12" t="e">
        <f>#REF!-BT84</f>
        <v>#REF!</v>
      </c>
      <c r="CC84" s="13" t="e">
        <f>SUM(BW84:CB84)</f>
        <v>#REF!</v>
      </c>
    </row>
    <row r="85" spans="1:81" ht="15.75">
      <c r="A85" s="120" t="s">
        <v>76</v>
      </c>
      <c r="B85" s="122"/>
      <c r="C85" s="16">
        <f t="shared" ref="C85:I85" si="167">SUM(C82:C84)</f>
        <v>0</v>
      </c>
      <c r="D85" s="16">
        <f t="shared" si="167"/>
        <v>0</v>
      </c>
      <c r="E85" s="16">
        <f t="shared" si="167"/>
        <v>0</v>
      </c>
      <c r="F85" s="16">
        <f t="shared" si="167"/>
        <v>0</v>
      </c>
      <c r="G85" s="16">
        <f t="shared" si="167"/>
        <v>0</v>
      </c>
      <c r="H85" s="16">
        <f t="shared" si="167"/>
        <v>0</v>
      </c>
      <c r="I85" s="105">
        <f t="shared" si="167"/>
        <v>0</v>
      </c>
      <c r="J85" s="16"/>
      <c r="K85" s="16">
        <f t="shared" ref="K85:Q85" si="168">SUM(K82:K84)</f>
        <v>0</v>
      </c>
      <c r="L85" s="16">
        <f t="shared" si="168"/>
        <v>0</v>
      </c>
      <c r="M85" s="16">
        <f t="shared" si="168"/>
        <v>0</v>
      </c>
      <c r="N85" s="16">
        <f t="shared" si="168"/>
        <v>0</v>
      </c>
      <c r="O85" s="16">
        <f t="shared" si="168"/>
        <v>0</v>
      </c>
      <c r="P85" s="16">
        <f t="shared" si="168"/>
        <v>3</v>
      </c>
      <c r="Q85" s="105">
        <f t="shared" si="168"/>
        <v>3</v>
      </c>
      <c r="S85" s="32">
        <f>SUM(S82:S84)</f>
        <v>0</v>
      </c>
      <c r="T85" s="32">
        <f t="shared" ref="T85:Y85" si="169">SUM(T82:T84)</f>
        <v>3.5</v>
      </c>
      <c r="U85" s="32">
        <f t="shared" si="169"/>
        <v>0</v>
      </c>
      <c r="V85" s="32">
        <f t="shared" si="169"/>
        <v>0</v>
      </c>
      <c r="W85" s="32">
        <f t="shared" si="169"/>
        <v>0</v>
      </c>
      <c r="X85" s="32">
        <f t="shared" si="169"/>
        <v>0</v>
      </c>
      <c r="Y85" s="104">
        <f t="shared" si="169"/>
        <v>3.5</v>
      </c>
      <c r="Z85" s="32"/>
      <c r="AA85" s="32">
        <f>SUM(AA82:AA84)</f>
        <v>0</v>
      </c>
      <c r="AB85" s="32">
        <f t="shared" ref="AB85:AC85" si="170">SUM(AB82:AB84)</f>
        <v>0</v>
      </c>
      <c r="AC85" s="32">
        <f t="shared" si="170"/>
        <v>0</v>
      </c>
      <c r="AD85" s="32">
        <f t="shared" ref="AD85" si="171">SUM(AD82:AD84)</f>
        <v>0</v>
      </c>
      <c r="AE85" s="32">
        <f t="shared" ref="AE85" si="172">SUM(AE82:AE84)</f>
        <v>0</v>
      </c>
      <c r="AF85" s="32">
        <f t="shared" ref="AF85" si="173">SUM(AF82:AF84)</f>
        <v>3.5</v>
      </c>
      <c r="AG85" s="104">
        <f t="shared" ref="AG85" si="174">SUM(AG82:AG84)</f>
        <v>3.5</v>
      </c>
      <c r="AH85" s="32"/>
      <c r="AI85" s="32">
        <f>SUM(AI82:AI84)</f>
        <v>0</v>
      </c>
      <c r="AJ85" s="32">
        <f t="shared" ref="AJ85:AO85" si="175">SUM(AJ82:AJ84)</f>
        <v>0</v>
      </c>
      <c r="AK85" s="32">
        <f t="shared" si="175"/>
        <v>0</v>
      </c>
      <c r="AL85" s="32">
        <f t="shared" si="175"/>
        <v>0</v>
      </c>
      <c r="AM85" s="32">
        <f t="shared" si="175"/>
        <v>0</v>
      </c>
      <c r="AN85" s="32">
        <f t="shared" si="175"/>
        <v>0</v>
      </c>
      <c r="AO85" s="104">
        <f t="shared" si="175"/>
        <v>0</v>
      </c>
      <c r="AP85" s="32"/>
      <c r="AQ85" s="32">
        <f>SUM(AQ82:AQ84)</f>
        <v>0</v>
      </c>
      <c r="AR85" s="32">
        <f t="shared" ref="AR85:AW85" si="176">SUM(AR82:AR84)</f>
        <v>0</v>
      </c>
      <c r="AS85" s="32">
        <f t="shared" si="176"/>
        <v>0</v>
      </c>
      <c r="AT85" s="32">
        <f t="shared" si="176"/>
        <v>0</v>
      </c>
      <c r="AU85" s="32">
        <f t="shared" si="176"/>
        <v>0</v>
      </c>
      <c r="AV85" s="32">
        <f t="shared" si="176"/>
        <v>0</v>
      </c>
      <c r="AW85" s="104">
        <f t="shared" si="176"/>
        <v>0</v>
      </c>
      <c r="AX85" s="32"/>
      <c r="AY85" s="32">
        <f>SUM(AY82:AY84)</f>
        <v>0</v>
      </c>
      <c r="AZ85" s="32">
        <f t="shared" ref="AZ85:BE85" si="177">SUM(AZ82:AZ84)</f>
        <v>0</v>
      </c>
      <c r="BA85" s="32">
        <f t="shared" si="177"/>
        <v>0</v>
      </c>
      <c r="BB85" s="32">
        <f t="shared" si="177"/>
        <v>0</v>
      </c>
      <c r="BC85" s="32">
        <f t="shared" si="177"/>
        <v>0</v>
      </c>
      <c r="BD85" s="32">
        <f t="shared" si="177"/>
        <v>0</v>
      </c>
      <c r="BE85" s="104">
        <f t="shared" si="177"/>
        <v>0</v>
      </c>
      <c r="BF85" s="32"/>
      <c r="BG85" s="32">
        <f>SUM(BG82:BG84)</f>
        <v>0</v>
      </c>
      <c r="BH85" s="32">
        <f t="shared" ref="BH85:BM85" si="178">SUM(BH82:BH84)</f>
        <v>0</v>
      </c>
      <c r="BI85" s="32">
        <f t="shared" si="178"/>
        <v>0</v>
      </c>
      <c r="BJ85" s="32">
        <f t="shared" si="178"/>
        <v>2</v>
      </c>
      <c r="BK85" s="32">
        <f t="shared" si="178"/>
        <v>0</v>
      </c>
      <c r="BL85" s="32">
        <f t="shared" si="178"/>
        <v>0</v>
      </c>
      <c r="BM85" s="104">
        <f t="shared" si="178"/>
        <v>2</v>
      </c>
      <c r="BN85" s="32"/>
      <c r="BO85" s="32">
        <f>SUM(BO82:BO84)</f>
        <v>0</v>
      </c>
      <c r="BP85" s="32">
        <f t="shared" ref="BP85:BU85" si="179">SUM(BP82:BP84)</f>
        <v>3.5</v>
      </c>
      <c r="BQ85" s="32">
        <f t="shared" si="179"/>
        <v>0</v>
      </c>
      <c r="BR85" s="32">
        <f t="shared" si="179"/>
        <v>2</v>
      </c>
      <c r="BS85" s="32">
        <f t="shared" si="179"/>
        <v>0</v>
      </c>
      <c r="BT85" s="32">
        <f>SUM(BT82:BT84)</f>
        <v>6.5</v>
      </c>
      <c r="BU85" s="104">
        <f t="shared" si="179"/>
        <v>12</v>
      </c>
      <c r="BW85" s="16" t="e">
        <f t="shared" ref="BW85:CC85" si="180">SUM(BW82:BW84)</f>
        <v>#REF!</v>
      </c>
      <c r="BX85" s="16" t="e">
        <f t="shared" si="180"/>
        <v>#REF!</v>
      </c>
      <c r="BY85" s="16" t="e">
        <f t="shared" si="180"/>
        <v>#REF!</v>
      </c>
      <c r="BZ85" s="16" t="e">
        <f t="shared" si="180"/>
        <v>#REF!</v>
      </c>
      <c r="CA85" s="16" t="e">
        <f t="shared" si="180"/>
        <v>#REF!</v>
      </c>
      <c r="CB85" s="16" t="e">
        <f t="shared" si="180"/>
        <v>#REF!</v>
      </c>
      <c r="CC85" s="16" t="e">
        <f t="shared" si="180"/>
        <v>#REF!</v>
      </c>
    </row>
    <row r="86" spans="1:81" ht="15.75">
      <c r="A86" s="120" t="s">
        <v>77</v>
      </c>
      <c r="B86" s="122"/>
      <c r="C86" s="17">
        <f t="shared" ref="C86:H86" si="181">C53+C58+C72+C75+C80+C85</f>
        <v>0</v>
      </c>
      <c r="D86" s="17">
        <f t="shared" si="181"/>
        <v>0</v>
      </c>
      <c r="E86" s="17">
        <f t="shared" si="181"/>
        <v>167.87</v>
      </c>
      <c r="F86" s="17">
        <f t="shared" si="181"/>
        <v>0</v>
      </c>
      <c r="G86" s="17">
        <f t="shared" si="181"/>
        <v>0</v>
      </c>
      <c r="H86" s="17">
        <f t="shared" si="181"/>
        <v>0</v>
      </c>
      <c r="I86" s="106">
        <f>I53+I58+I72+I75+I80+I85</f>
        <v>167.87</v>
      </c>
      <c r="J86" s="17"/>
      <c r="K86" s="17">
        <f t="shared" ref="K86:P86" si="182">K53+K58+K72+K75+K80+K85</f>
        <v>0</v>
      </c>
      <c r="L86" s="17">
        <f t="shared" si="182"/>
        <v>0</v>
      </c>
      <c r="M86" s="17">
        <f t="shared" si="182"/>
        <v>503.6</v>
      </c>
      <c r="N86" s="17">
        <f t="shared" si="182"/>
        <v>31.05</v>
      </c>
      <c r="O86" s="17">
        <f t="shared" si="182"/>
        <v>27.4</v>
      </c>
      <c r="P86" s="17">
        <f t="shared" si="182"/>
        <v>56.61</v>
      </c>
      <c r="Q86" s="106">
        <f>Q53+Q58+Q72+Q75+Q80+Q85</f>
        <v>618.66000000000008</v>
      </c>
      <c r="S86" s="32">
        <f>S85+S80+S75+S72+S58+S53</f>
        <v>0</v>
      </c>
      <c r="T86" s="32">
        <f t="shared" ref="T86:Y86" si="183">T85+T80+T75+T72+T58+T53</f>
        <v>16.575990000000001</v>
      </c>
      <c r="U86" s="32">
        <f t="shared" si="183"/>
        <v>134.67000000000002</v>
      </c>
      <c r="V86" s="32">
        <f t="shared" si="183"/>
        <v>5.66</v>
      </c>
      <c r="W86" s="32">
        <f t="shared" si="183"/>
        <v>6</v>
      </c>
      <c r="X86" s="32">
        <f t="shared" si="183"/>
        <v>7.29</v>
      </c>
      <c r="Y86" s="104">
        <f t="shared" si="183"/>
        <v>170.19598999999999</v>
      </c>
      <c r="Z86" s="32"/>
      <c r="AA86" s="32">
        <f>AA85+AA80+AA75+AA72+AA58+AA53</f>
        <v>0</v>
      </c>
      <c r="AB86" s="32">
        <f t="shared" ref="AB86:AC86" si="184">AB85+AB80+AB75+AB72+AB58+AB53</f>
        <v>0</v>
      </c>
      <c r="AC86" s="32">
        <f t="shared" si="184"/>
        <v>368.94</v>
      </c>
      <c r="AD86" s="32">
        <f t="shared" ref="AD86" si="185">AD85+AD80+AD75+AD72+AD58+AD53</f>
        <v>18.530000000000005</v>
      </c>
      <c r="AE86" s="32">
        <f t="shared" ref="AE86" si="186">AE85+AE80+AE75+AE72+AE58+AE53</f>
        <v>24.7</v>
      </c>
      <c r="AF86" s="32">
        <f t="shared" ref="AF86" si="187">AF85+AF80+AF75+AF72+AF58+AF53</f>
        <v>33.480000000000004</v>
      </c>
      <c r="AG86" s="104">
        <f t="shared" ref="AG86" si="188">AG85+AG80+AG75+AG72+AG58+AG53</f>
        <v>445.65000000000009</v>
      </c>
      <c r="AH86" s="32"/>
      <c r="AI86" s="32">
        <f>AI85+AI80+AI75+AI72+AI58+AI53</f>
        <v>0</v>
      </c>
      <c r="AJ86" s="32">
        <f t="shared" ref="AJ86:AO86" si="189">AJ85+AJ80+AJ75+AJ72+AJ58+AJ53</f>
        <v>0</v>
      </c>
      <c r="AK86" s="32">
        <f t="shared" si="189"/>
        <v>503.6</v>
      </c>
      <c r="AL86" s="32">
        <f t="shared" si="189"/>
        <v>0.25</v>
      </c>
      <c r="AM86" s="32">
        <f t="shared" si="189"/>
        <v>1.25</v>
      </c>
      <c r="AN86" s="32">
        <f t="shared" si="189"/>
        <v>10.25</v>
      </c>
      <c r="AO86" s="104">
        <f t="shared" si="189"/>
        <v>515.35</v>
      </c>
      <c r="AP86" s="32"/>
      <c r="AQ86" s="32">
        <f>AQ85+AQ80+AQ75+AQ72+AQ58+AQ53</f>
        <v>0</v>
      </c>
      <c r="AR86" s="32">
        <f t="shared" ref="AR86:AW86" si="190">AR85+AR80+AR75+AR72+AR58+AR53</f>
        <v>0</v>
      </c>
      <c r="AS86" s="32">
        <f t="shared" si="190"/>
        <v>167.86999999999998</v>
      </c>
      <c r="AT86" s="32">
        <f t="shared" si="190"/>
        <v>0</v>
      </c>
      <c r="AU86" s="32">
        <f t="shared" si="190"/>
        <v>1.5</v>
      </c>
      <c r="AV86" s="32">
        <f t="shared" si="190"/>
        <v>0.5</v>
      </c>
      <c r="AW86" s="104">
        <f t="shared" si="190"/>
        <v>169.86999999999998</v>
      </c>
      <c r="AX86" s="32"/>
      <c r="AY86" s="32">
        <f>AY85+AY80+AY75+AY72+AY58+AY53</f>
        <v>0</v>
      </c>
      <c r="AZ86" s="32">
        <f t="shared" ref="AZ86:BE86" si="191">AZ85+AZ80+AZ75+AZ72+AZ58+AZ53</f>
        <v>0</v>
      </c>
      <c r="BA86" s="32">
        <f t="shared" si="191"/>
        <v>167.86</v>
      </c>
      <c r="BB86" s="32">
        <f t="shared" si="191"/>
        <v>0</v>
      </c>
      <c r="BC86" s="32">
        <f t="shared" si="191"/>
        <v>2</v>
      </c>
      <c r="BD86" s="32">
        <f t="shared" si="191"/>
        <v>0</v>
      </c>
      <c r="BE86" s="104">
        <f t="shared" si="191"/>
        <v>169.86</v>
      </c>
      <c r="BF86" s="32"/>
      <c r="BG86" s="65">
        <f>BG85+BG80+BG75+BG72+BG58+BG53</f>
        <v>2.8240099999999999</v>
      </c>
      <c r="BH86" s="32">
        <f t="shared" ref="BH86:BM86" si="192">BH85+BH80+BH75+BH72+BH58+BH53</f>
        <v>0</v>
      </c>
      <c r="BI86" s="32">
        <f t="shared" si="192"/>
        <v>0</v>
      </c>
      <c r="BJ86" s="32">
        <f t="shared" si="192"/>
        <v>11.14</v>
      </c>
      <c r="BK86" s="32">
        <f t="shared" si="192"/>
        <v>11.39</v>
      </c>
      <c r="BL86" s="32">
        <f t="shared" si="192"/>
        <v>11</v>
      </c>
      <c r="BM86" s="114">
        <f t="shared" si="192"/>
        <v>36.354010000000002</v>
      </c>
      <c r="BN86" s="32"/>
      <c r="BO86" s="32">
        <f>BO85+BO80+BO75+BO72+BO58+BO53</f>
        <v>2.8240099999999999</v>
      </c>
      <c r="BP86" s="32">
        <f t="shared" ref="BP86:BU86" si="193">BP85+BP80+BP75+BP72+BP58+BP53</f>
        <v>16.575990000000001</v>
      </c>
      <c r="BQ86" s="32">
        <f t="shared" si="193"/>
        <v>2014.41</v>
      </c>
      <c r="BR86" s="32">
        <f t="shared" si="193"/>
        <v>66.63</v>
      </c>
      <c r="BS86" s="32">
        <f t="shared" si="193"/>
        <v>74.240000000000009</v>
      </c>
      <c r="BT86" s="32">
        <f>BT85+BT80+BT75+BT72+BT58+BT53</f>
        <v>119.13</v>
      </c>
      <c r="BU86" s="104">
        <f t="shared" si="193"/>
        <v>2293.8100000000004</v>
      </c>
      <c r="BW86" s="17" t="e">
        <f t="shared" ref="BW86:CB86" si="194">BW53+BW58+BW72+BW75+BW80+BW85</f>
        <v>#REF!</v>
      </c>
      <c r="BX86" s="17" t="e">
        <f t="shared" si="194"/>
        <v>#REF!</v>
      </c>
      <c r="BY86" s="17" t="e">
        <f t="shared" si="194"/>
        <v>#REF!</v>
      </c>
      <c r="BZ86" s="17" t="e">
        <f t="shared" si="194"/>
        <v>#REF!</v>
      </c>
      <c r="CA86" s="17" t="e">
        <f t="shared" si="194"/>
        <v>#REF!</v>
      </c>
      <c r="CB86" s="17" t="e">
        <f t="shared" si="194"/>
        <v>#REF!</v>
      </c>
      <c r="CC86" s="17" t="e">
        <f>CC53+CC58+CC72+CC75+CC80+CC85</f>
        <v>#REF!</v>
      </c>
    </row>
    <row r="87" spans="1:81" ht="14.25">
      <c r="A87" s="21"/>
      <c r="B87" s="27" t="s">
        <v>79</v>
      </c>
      <c r="BU87" s="99">
        <v>100</v>
      </c>
    </row>
    <row r="88" spans="1:81">
      <c r="A88" s="21"/>
      <c r="B88" s="21"/>
      <c r="N88" s="14"/>
      <c r="T88" s="6" t="s">
        <v>84</v>
      </c>
      <c r="AA88" s="35" t="s">
        <v>92</v>
      </c>
      <c r="AI88" s="6" t="s">
        <v>94</v>
      </c>
      <c r="AS88" s="14">
        <f>AS86</f>
        <v>167.86999999999998</v>
      </c>
      <c r="BS88" s="14"/>
    </row>
    <row r="89" spans="1:81">
      <c r="A89" s="21"/>
      <c r="B89" s="21"/>
      <c r="N89" s="14"/>
      <c r="T89" s="35" t="s">
        <v>86</v>
      </c>
      <c r="U89" s="35"/>
      <c r="V89" s="35"/>
      <c r="W89" s="35"/>
      <c r="X89" s="35"/>
      <c r="Y89" s="111"/>
      <c r="Z89" s="35"/>
      <c r="AA89" s="44" t="s">
        <v>90</v>
      </c>
      <c r="AB89" s="35"/>
      <c r="AC89" s="35"/>
      <c r="AD89" s="35"/>
      <c r="AE89" s="35"/>
      <c r="AF89" s="35"/>
      <c r="AG89" s="111"/>
      <c r="AH89" s="35"/>
      <c r="AI89" s="35" t="s">
        <v>95</v>
      </c>
      <c r="AJ89" s="35"/>
      <c r="AK89" s="35"/>
      <c r="AL89" s="35"/>
      <c r="AM89" s="35"/>
      <c r="AN89" s="35"/>
      <c r="AO89" s="111"/>
      <c r="AP89" s="35"/>
      <c r="AQ89" s="35"/>
      <c r="AR89" s="35"/>
      <c r="AS89" s="35">
        <v>167.87</v>
      </c>
      <c r="AT89" s="35"/>
      <c r="AU89" s="35"/>
      <c r="AV89" s="35"/>
      <c r="AW89" s="111"/>
      <c r="AX89" s="35"/>
      <c r="AY89" s="35"/>
      <c r="AZ89" s="35"/>
      <c r="BA89" s="33"/>
      <c r="BB89" s="35"/>
      <c r="BC89" s="35"/>
      <c r="BD89" s="35"/>
      <c r="BE89" s="111"/>
      <c r="BF89" s="35"/>
      <c r="BG89" s="35"/>
      <c r="BH89" s="35"/>
      <c r="BI89" s="66"/>
      <c r="BJ89" s="35"/>
      <c r="BK89" s="35"/>
      <c r="BL89" s="35"/>
      <c r="BM89" s="111"/>
      <c r="BN89" s="35"/>
      <c r="BQ89" s="6">
        <v>177.07</v>
      </c>
      <c r="BR89" s="14">
        <f>BQ86-BQ80</f>
        <v>1882.16</v>
      </c>
    </row>
    <row r="90" spans="1:81">
      <c r="A90" s="21"/>
      <c r="B90" s="21"/>
      <c r="T90" s="35" t="s">
        <v>88</v>
      </c>
      <c r="U90" s="35"/>
      <c r="V90" s="35"/>
      <c r="W90" s="35"/>
      <c r="X90" s="35"/>
      <c r="Y90" s="111"/>
      <c r="Z90" s="35"/>
      <c r="AA90" s="35" t="s">
        <v>91</v>
      </c>
      <c r="AB90" s="35"/>
      <c r="AC90" s="35"/>
      <c r="AD90" s="35"/>
      <c r="AE90" s="35"/>
      <c r="AF90" s="35"/>
      <c r="AG90" s="111"/>
      <c r="AH90" s="35"/>
      <c r="AI90" s="35"/>
      <c r="AJ90" s="35"/>
      <c r="AK90" s="35"/>
      <c r="AL90" s="35"/>
      <c r="AM90" s="35"/>
      <c r="AN90" s="35"/>
      <c r="AO90" s="111"/>
      <c r="AP90" s="35"/>
      <c r="AQ90" s="35"/>
      <c r="AR90" s="35"/>
      <c r="AS90" s="35">
        <f>AS88-AS89</f>
        <v>0</v>
      </c>
      <c r="AT90" s="35"/>
      <c r="AU90" s="35"/>
      <c r="AV90" s="35"/>
      <c r="AW90" s="111"/>
      <c r="AX90" s="35"/>
      <c r="AY90" s="35"/>
      <c r="AZ90" s="35"/>
      <c r="BA90" s="35"/>
      <c r="BB90" s="35"/>
      <c r="BC90" s="35"/>
      <c r="BD90" s="35"/>
      <c r="BE90" s="111"/>
      <c r="BF90" s="35"/>
      <c r="BG90" s="35"/>
      <c r="BH90" s="35"/>
      <c r="BI90" s="35"/>
      <c r="BJ90" s="35"/>
      <c r="BK90" s="35"/>
      <c r="BL90" s="35"/>
      <c r="BM90" s="108"/>
      <c r="BN90" s="35"/>
      <c r="BQ90" s="6">
        <v>159.66999999999999</v>
      </c>
      <c r="BR90" s="14">
        <f>BR86-(BR85+BR80)</f>
        <v>59.629999999999995</v>
      </c>
      <c r="BS90" s="14"/>
    </row>
    <row r="91" spans="1:81" ht="14.25">
      <c r="A91" s="21"/>
      <c r="B91" s="23"/>
      <c r="T91" s="35" t="s">
        <v>85</v>
      </c>
      <c r="BQ91" s="6">
        <v>17</v>
      </c>
      <c r="BR91" s="14">
        <f>BS86-(BS85+BS80)</f>
        <v>70.490000000000009</v>
      </c>
    </row>
    <row r="92" spans="1:81">
      <c r="A92" s="21"/>
      <c r="T92" s="6" t="s">
        <v>87</v>
      </c>
      <c r="BQ92" s="6">
        <v>99.75</v>
      </c>
      <c r="BR92" s="14">
        <f>BT86-(BT85+BT80)</f>
        <v>109.88</v>
      </c>
    </row>
    <row r="93" spans="1:81" ht="14.25">
      <c r="A93" s="21"/>
      <c r="B93" s="24"/>
      <c r="BQ93" s="6">
        <v>170.98</v>
      </c>
    </row>
    <row r="94" spans="1:81" ht="14.25">
      <c r="A94" s="21"/>
      <c r="B94" s="24"/>
      <c r="BP94" s="6">
        <v>116</v>
      </c>
      <c r="BQ94" s="6">
        <f>SUM(BQ89:BQ93)</f>
        <v>624.47</v>
      </c>
      <c r="BR94" s="6">
        <f>BQ94/BP94</f>
        <v>5.3833620689655177</v>
      </c>
    </row>
    <row r="95" spans="1:81" ht="14.25">
      <c r="A95" s="21"/>
      <c r="B95" s="25"/>
      <c r="BR95" s="6">
        <f>BR94/5</f>
        <v>1.0766724137931036</v>
      </c>
    </row>
    <row r="96" spans="1:81">
      <c r="A96" s="21"/>
    </row>
    <row r="97" spans="1:10" ht="14.25">
      <c r="A97" s="21"/>
      <c r="B97" s="25"/>
      <c r="I97" s="99"/>
      <c r="J97" s="6"/>
    </row>
    <row r="98" spans="1:10" ht="14.25">
      <c r="A98" s="21"/>
      <c r="B98" s="25"/>
      <c r="I98" s="99"/>
      <c r="J98" s="6"/>
    </row>
    <row r="99" spans="1:10" ht="14.25">
      <c r="A99" s="21"/>
      <c r="B99" s="25"/>
      <c r="I99" s="99"/>
      <c r="J99" s="6"/>
    </row>
    <row r="100" spans="1:10">
      <c r="A100" s="21"/>
      <c r="B100" s="21"/>
      <c r="I100" s="99"/>
      <c r="J100" s="6"/>
    </row>
  </sheetData>
  <mergeCells count="92">
    <mergeCell ref="A81:B81"/>
    <mergeCell ref="A85:B85"/>
    <mergeCell ref="A86:B86"/>
    <mergeCell ref="A46:A47"/>
    <mergeCell ref="B46:B47"/>
    <mergeCell ref="A48:A49"/>
    <mergeCell ref="B48:B49"/>
    <mergeCell ref="A77:B77"/>
    <mergeCell ref="A51:A52"/>
    <mergeCell ref="B51:B52"/>
    <mergeCell ref="A54:B54"/>
    <mergeCell ref="A56:A57"/>
    <mergeCell ref="B56:B57"/>
    <mergeCell ref="A59:B59"/>
    <mergeCell ref="A60:A61"/>
    <mergeCell ref="B60:B61"/>
    <mergeCell ref="A44:A45"/>
    <mergeCell ref="B44:B45"/>
    <mergeCell ref="A78:A79"/>
    <mergeCell ref="B78:B79"/>
    <mergeCell ref="A80:B80"/>
    <mergeCell ref="A72:B72"/>
    <mergeCell ref="A73:B73"/>
    <mergeCell ref="A76:B76"/>
    <mergeCell ref="A35:A36"/>
    <mergeCell ref="B35:B36"/>
    <mergeCell ref="A37:A38"/>
    <mergeCell ref="B37:B38"/>
    <mergeCell ref="A42:A43"/>
    <mergeCell ref="B42:B43"/>
    <mergeCell ref="A28:A29"/>
    <mergeCell ref="B28:B29"/>
    <mergeCell ref="A30:A31"/>
    <mergeCell ref="B30:B31"/>
    <mergeCell ref="A33:A34"/>
    <mergeCell ref="B33:B34"/>
    <mergeCell ref="A19:A20"/>
    <mergeCell ref="B19:B20"/>
    <mergeCell ref="A23:A24"/>
    <mergeCell ref="B23:B24"/>
    <mergeCell ref="A26:A27"/>
    <mergeCell ref="B26:B27"/>
    <mergeCell ref="A17:A18"/>
    <mergeCell ref="B17:B18"/>
    <mergeCell ref="A7:B7"/>
    <mergeCell ref="A13:A14"/>
    <mergeCell ref="B13:B14"/>
    <mergeCell ref="A15:A16"/>
    <mergeCell ref="B15:B16"/>
    <mergeCell ref="AA4:AG4"/>
    <mergeCell ref="AA5:AB5"/>
    <mergeCell ref="AD5:AF5"/>
    <mergeCell ref="AG5:AG6"/>
    <mergeCell ref="A2:I2"/>
    <mergeCell ref="A4:A6"/>
    <mergeCell ref="B4:B6"/>
    <mergeCell ref="C4:I4"/>
    <mergeCell ref="F5:H5"/>
    <mergeCell ref="I5:I6"/>
    <mergeCell ref="C5:D5"/>
    <mergeCell ref="K4:Q4"/>
    <mergeCell ref="K5:L5"/>
    <mergeCell ref="N5:P5"/>
    <mergeCell ref="Q5:Q6"/>
    <mergeCell ref="BO4:BU4"/>
    <mergeCell ref="BO5:BP5"/>
    <mergeCell ref="BR5:BT5"/>
    <mergeCell ref="BU5:BU6"/>
    <mergeCell ref="S4:Y4"/>
    <mergeCell ref="S5:T5"/>
    <mergeCell ref="V5:X5"/>
    <mergeCell ref="Y5:Y6"/>
    <mergeCell ref="AI4:AO4"/>
    <mergeCell ref="AI5:AJ5"/>
    <mergeCell ref="AL5:AN5"/>
    <mergeCell ref="AO5:AO6"/>
    <mergeCell ref="BW4:CC4"/>
    <mergeCell ref="BW5:BX5"/>
    <mergeCell ref="BZ5:CB5"/>
    <mergeCell ref="CC5:CC6"/>
    <mergeCell ref="AQ4:AW4"/>
    <mergeCell ref="AQ5:AR5"/>
    <mergeCell ref="AT5:AV5"/>
    <mergeCell ref="AW5:AW6"/>
    <mergeCell ref="AY4:BE4"/>
    <mergeCell ref="AY5:AZ5"/>
    <mergeCell ref="BB5:BD5"/>
    <mergeCell ref="BE5:BE6"/>
    <mergeCell ref="BG4:BM4"/>
    <mergeCell ref="BG5:BH5"/>
    <mergeCell ref="BJ5:BL5"/>
    <mergeCell ref="BM5:BM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3:R39"/>
  <sheetViews>
    <sheetView workbookViewId="0">
      <selection activeCell="C10" sqref="C10:K25"/>
    </sheetView>
  </sheetViews>
  <sheetFormatPr defaultRowHeight="15"/>
  <cols>
    <col min="3" max="3" width="20.85546875" customWidth="1"/>
    <col min="4" max="4" width="7" customWidth="1"/>
    <col min="5" max="6" width="9.28515625" bestFit="1" customWidth="1"/>
    <col min="7" max="7" width="9.5703125" bestFit="1" customWidth="1"/>
    <col min="8" max="10" width="9.28515625" bestFit="1" customWidth="1"/>
    <col min="11" max="11" width="9.5703125" bestFit="1" customWidth="1"/>
  </cols>
  <sheetData>
    <row r="3" spans="3:18" ht="15.75">
      <c r="C3" s="123" t="s">
        <v>6</v>
      </c>
      <c r="D3" s="98"/>
      <c r="E3" s="126" t="s">
        <v>2</v>
      </c>
      <c r="F3" s="127"/>
      <c r="G3" s="127"/>
      <c r="H3" s="127"/>
      <c r="I3" s="127"/>
      <c r="J3" s="127"/>
      <c r="K3" s="128"/>
      <c r="L3" s="115" t="s">
        <v>3</v>
      </c>
      <c r="M3" s="115"/>
      <c r="N3" s="115"/>
      <c r="O3" s="115"/>
      <c r="P3" s="115"/>
      <c r="Q3" s="115"/>
      <c r="R3" s="115"/>
    </row>
    <row r="4" spans="3:18" ht="15.75">
      <c r="C4" s="124"/>
      <c r="D4" s="94"/>
      <c r="E4" s="116" t="s">
        <v>7</v>
      </c>
      <c r="F4" s="116"/>
      <c r="G4" s="51" t="s">
        <v>8</v>
      </c>
      <c r="H4" s="116" t="s">
        <v>9</v>
      </c>
      <c r="I4" s="116"/>
      <c r="J4" s="116"/>
      <c r="K4" s="117" t="s">
        <v>5</v>
      </c>
      <c r="L4" s="116" t="s">
        <v>7</v>
      </c>
      <c r="M4" s="116"/>
      <c r="N4" s="51" t="s">
        <v>8</v>
      </c>
      <c r="O4" s="116" t="s">
        <v>9</v>
      </c>
      <c r="P4" s="116"/>
      <c r="Q4" s="116"/>
      <c r="R4" s="117" t="s">
        <v>5</v>
      </c>
    </row>
    <row r="5" spans="3:18" ht="15.75">
      <c r="C5" s="125"/>
      <c r="D5" s="95"/>
      <c r="E5" s="51" t="s">
        <v>10</v>
      </c>
      <c r="F5" s="51" t="s">
        <v>11</v>
      </c>
      <c r="G5" s="51" t="s">
        <v>12</v>
      </c>
      <c r="H5" s="51" t="s">
        <v>13</v>
      </c>
      <c r="I5" s="51" t="s">
        <v>14</v>
      </c>
      <c r="J5" s="51" t="s">
        <v>15</v>
      </c>
      <c r="K5" s="117"/>
      <c r="L5" s="51" t="s">
        <v>10</v>
      </c>
      <c r="M5" s="51" t="s">
        <v>11</v>
      </c>
      <c r="N5" s="51" t="s">
        <v>12</v>
      </c>
      <c r="O5" s="51" t="s">
        <v>13</v>
      </c>
      <c r="P5" s="51" t="s">
        <v>14</v>
      </c>
      <c r="Q5" s="51" t="s">
        <v>15</v>
      </c>
      <c r="R5" s="117"/>
    </row>
    <row r="6" spans="3:18" ht="15.75" customHeight="1">
      <c r="C6" s="9" t="s">
        <v>20</v>
      </c>
      <c r="D6" s="9"/>
      <c r="E6" s="10">
        <v>0</v>
      </c>
      <c r="F6" s="10">
        <v>0</v>
      </c>
      <c r="G6" s="10">
        <v>104.15600000000001</v>
      </c>
      <c r="H6" s="10">
        <v>1.4087499999999999</v>
      </c>
      <c r="I6" s="10">
        <v>0</v>
      </c>
      <c r="J6" s="10">
        <v>2.875</v>
      </c>
      <c r="K6" s="11">
        <v>108.43975</v>
      </c>
      <c r="L6" s="12">
        <v>0</v>
      </c>
      <c r="M6" s="12">
        <v>0</v>
      </c>
      <c r="N6" s="12">
        <v>78.117000000000004</v>
      </c>
      <c r="O6" s="12">
        <v>1.0565625000000001</v>
      </c>
      <c r="P6" s="12">
        <v>0</v>
      </c>
      <c r="Q6" s="12">
        <v>2.15625</v>
      </c>
      <c r="R6" s="13">
        <v>81.329812500000003</v>
      </c>
    </row>
    <row r="7" spans="3:18" ht="15.75">
      <c r="C7" s="9" t="s">
        <v>18</v>
      </c>
      <c r="D7" s="9"/>
      <c r="E7" s="10">
        <v>0</v>
      </c>
      <c r="F7" s="10">
        <v>0</v>
      </c>
      <c r="G7" s="10">
        <v>143.01</v>
      </c>
      <c r="H7" s="10">
        <v>1.5525</v>
      </c>
      <c r="I7" s="10">
        <v>4.8</v>
      </c>
      <c r="J7" s="10">
        <v>0</v>
      </c>
      <c r="K7" s="11">
        <f>E7+F7+G7+H7+I7+J7</f>
        <v>149.36250000000001</v>
      </c>
      <c r="L7" s="12">
        <v>0</v>
      </c>
      <c r="M7" s="12">
        <v>0</v>
      </c>
      <c r="N7" s="12">
        <v>107.25749999999999</v>
      </c>
      <c r="O7" s="12">
        <v>1.1643749999999999</v>
      </c>
      <c r="P7" s="12">
        <f>I7*0.75</f>
        <v>3.5999999999999996</v>
      </c>
      <c r="Q7" s="12">
        <v>0</v>
      </c>
      <c r="R7" s="13">
        <f>Q7+P7+O7+N7+M7+L7</f>
        <v>112.02187499999999</v>
      </c>
    </row>
    <row r="10" spans="3:18">
      <c r="C10" s="77" t="s">
        <v>71</v>
      </c>
      <c r="D10" s="77"/>
      <c r="E10" s="143" t="s">
        <v>7</v>
      </c>
      <c r="F10" s="143"/>
      <c r="G10" s="80" t="s">
        <v>8</v>
      </c>
      <c r="H10" s="143" t="s">
        <v>9</v>
      </c>
      <c r="I10" s="143"/>
      <c r="J10" s="143"/>
      <c r="K10" s="144" t="s">
        <v>5</v>
      </c>
    </row>
    <row r="11" spans="3:18">
      <c r="C11" s="77"/>
      <c r="D11" s="77"/>
      <c r="E11" s="80" t="s">
        <v>10</v>
      </c>
      <c r="F11" s="80" t="s">
        <v>11</v>
      </c>
      <c r="G11" s="80" t="s">
        <v>12</v>
      </c>
      <c r="H11" s="80" t="s">
        <v>13</v>
      </c>
      <c r="I11" s="80" t="s">
        <v>14</v>
      </c>
      <c r="J11" s="80" t="s">
        <v>15</v>
      </c>
      <c r="K11" s="144"/>
    </row>
    <row r="12" spans="3:18">
      <c r="C12" s="78" t="s">
        <v>108</v>
      </c>
      <c r="D12" s="78" t="s">
        <v>20</v>
      </c>
      <c r="E12" s="81">
        <v>0</v>
      </c>
      <c r="F12" s="81">
        <v>0</v>
      </c>
      <c r="G12" s="81">
        <v>3</v>
      </c>
      <c r="H12" s="81">
        <v>0</v>
      </c>
      <c r="I12" s="81">
        <v>0</v>
      </c>
      <c r="J12" s="81">
        <v>0</v>
      </c>
      <c r="K12" s="82">
        <v>3</v>
      </c>
    </row>
    <row r="13" spans="3:18">
      <c r="C13" s="78"/>
      <c r="D13" s="78" t="s">
        <v>18</v>
      </c>
      <c r="E13" s="81">
        <v>0</v>
      </c>
      <c r="F13" s="81">
        <v>0</v>
      </c>
      <c r="G13" s="81">
        <v>5</v>
      </c>
      <c r="H13" s="81">
        <v>0</v>
      </c>
      <c r="I13" s="81">
        <v>0</v>
      </c>
      <c r="J13" s="81">
        <v>0</v>
      </c>
      <c r="K13" s="82">
        <v>5</v>
      </c>
    </row>
    <row r="14" spans="3:18">
      <c r="C14" s="78" t="s">
        <v>109</v>
      </c>
      <c r="D14" s="78" t="s">
        <v>20</v>
      </c>
      <c r="E14" s="83">
        <v>0</v>
      </c>
      <c r="F14" s="83">
        <v>0</v>
      </c>
      <c r="G14" s="83">
        <v>9</v>
      </c>
      <c r="H14" s="83">
        <v>0.95</v>
      </c>
      <c r="I14" s="83">
        <v>0</v>
      </c>
      <c r="J14" s="83">
        <v>1</v>
      </c>
      <c r="K14" s="84">
        <v>10.95</v>
      </c>
    </row>
    <row r="15" spans="3:18">
      <c r="C15" s="78"/>
      <c r="D15" s="78" t="s">
        <v>18</v>
      </c>
      <c r="E15" s="83">
        <v>0</v>
      </c>
      <c r="F15" s="83">
        <v>0</v>
      </c>
      <c r="G15" s="83">
        <v>15</v>
      </c>
      <c r="H15" s="83">
        <v>1.1599999999999999</v>
      </c>
      <c r="I15" s="83">
        <v>1.5</v>
      </c>
      <c r="J15" s="83">
        <v>0</v>
      </c>
      <c r="K15" s="84">
        <v>17.66</v>
      </c>
    </row>
    <row r="16" spans="3:18">
      <c r="C16" s="78" t="s">
        <v>110</v>
      </c>
      <c r="D16" s="78" t="s">
        <v>20</v>
      </c>
      <c r="E16" s="83">
        <v>0</v>
      </c>
      <c r="F16" s="83">
        <v>0</v>
      </c>
      <c r="G16" s="83">
        <v>15</v>
      </c>
      <c r="H16" s="83">
        <v>0</v>
      </c>
      <c r="I16" s="83">
        <v>0</v>
      </c>
      <c r="J16" s="83">
        <v>0.75</v>
      </c>
      <c r="K16" s="84">
        <v>15.75</v>
      </c>
    </row>
    <row r="17" spans="3:11">
      <c r="C17" s="78"/>
      <c r="D17" s="78" t="s">
        <v>18</v>
      </c>
      <c r="E17" s="83">
        <v>0</v>
      </c>
      <c r="F17" s="83">
        <v>0</v>
      </c>
      <c r="G17" s="83">
        <v>15</v>
      </c>
      <c r="H17" s="83">
        <v>0</v>
      </c>
      <c r="I17" s="83">
        <v>1.25</v>
      </c>
      <c r="J17" s="83">
        <v>0</v>
      </c>
      <c r="K17" s="84">
        <v>16.25</v>
      </c>
    </row>
    <row r="18" spans="3:11">
      <c r="C18" s="78" t="s">
        <v>111</v>
      </c>
      <c r="D18" s="78" t="s">
        <v>20</v>
      </c>
      <c r="E18" s="83">
        <v>0</v>
      </c>
      <c r="F18" s="83">
        <v>0</v>
      </c>
      <c r="G18" s="83">
        <v>5</v>
      </c>
      <c r="H18" s="83">
        <v>0</v>
      </c>
      <c r="I18" s="83">
        <v>0</v>
      </c>
      <c r="J18" s="83">
        <v>0</v>
      </c>
      <c r="K18" s="84">
        <v>5</v>
      </c>
    </row>
    <row r="19" spans="3:11">
      <c r="C19" s="78"/>
      <c r="D19" s="78" t="s">
        <v>18</v>
      </c>
      <c r="E19" s="83">
        <v>0</v>
      </c>
      <c r="F19" s="83">
        <v>0</v>
      </c>
      <c r="G19" s="83">
        <v>8</v>
      </c>
      <c r="H19" s="83">
        <v>0</v>
      </c>
      <c r="I19" s="83">
        <v>0</v>
      </c>
      <c r="J19" s="83">
        <v>0</v>
      </c>
      <c r="K19" s="84">
        <v>8</v>
      </c>
    </row>
    <row r="20" spans="3:11">
      <c r="C20" s="78" t="s">
        <v>112</v>
      </c>
      <c r="D20" s="78" t="s">
        <v>20</v>
      </c>
      <c r="E20" s="83">
        <v>0</v>
      </c>
      <c r="F20" s="83">
        <v>0</v>
      </c>
      <c r="G20" s="83">
        <v>9.35</v>
      </c>
      <c r="H20" s="83">
        <v>0</v>
      </c>
      <c r="I20" s="83">
        <v>0</v>
      </c>
      <c r="J20" s="83">
        <v>0</v>
      </c>
      <c r="K20" s="84">
        <v>9.35</v>
      </c>
    </row>
    <row r="21" spans="3:11">
      <c r="C21" s="78"/>
      <c r="D21" s="78" t="s">
        <v>18</v>
      </c>
      <c r="E21" s="83">
        <v>0</v>
      </c>
      <c r="F21" s="83">
        <v>0</v>
      </c>
      <c r="G21" s="83">
        <v>47.9</v>
      </c>
      <c r="H21" s="83">
        <v>0</v>
      </c>
      <c r="I21" s="83">
        <v>0</v>
      </c>
      <c r="J21" s="83">
        <v>0</v>
      </c>
      <c r="K21" s="84">
        <v>47.9</v>
      </c>
    </row>
    <row r="22" spans="3:11">
      <c r="C22" s="78" t="s">
        <v>113</v>
      </c>
      <c r="D22" s="78" t="s">
        <v>20</v>
      </c>
      <c r="E22" s="83">
        <v>0</v>
      </c>
      <c r="F22" s="83">
        <v>0</v>
      </c>
      <c r="G22" s="83">
        <v>0</v>
      </c>
      <c r="H22" s="83">
        <v>1</v>
      </c>
      <c r="I22" s="83">
        <v>0</v>
      </c>
      <c r="J22" s="83">
        <v>1</v>
      </c>
      <c r="K22" s="84">
        <v>2</v>
      </c>
    </row>
    <row r="23" spans="3:11">
      <c r="C23" s="78"/>
      <c r="D23" s="78" t="s">
        <v>18</v>
      </c>
      <c r="E23" s="83">
        <v>0</v>
      </c>
      <c r="F23" s="83">
        <v>0</v>
      </c>
      <c r="G23" s="83">
        <v>0</v>
      </c>
      <c r="H23" s="83">
        <v>1.89</v>
      </c>
      <c r="I23" s="83">
        <v>1</v>
      </c>
      <c r="J23" s="83">
        <v>0</v>
      </c>
      <c r="K23" s="84">
        <v>2.8899999999999997</v>
      </c>
    </row>
    <row r="24" spans="3:11">
      <c r="C24" s="77" t="s">
        <v>5</v>
      </c>
      <c r="D24" s="77" t="s">
        <v>20</v>
      </c>
      <c r="E24" s="84">
        <f>E12+E14+E16+E18+E20+E22</f>
        <v>0</v>
      </c>
      <c r="F24" s="84">
        <f t="shared" ref="F24:K25" si="0">F12+F14+F16+F18+F20+F22</f>
        <v>0</v>
      </c>
      <c r="G24" s="84">
        <f t="shared" si="0"/>
        <v>41.35</v>
      </c>
      <c r="H24" s="84">
        <f t="shared" si="0"/>
        <v>1.95</v>
      </c>
      <c r="I24" s="84">
        <f t="shared" si="0"/>
        <v>0</v>
      </c>
      <c r="J24" s="84">
        <f t="shared" si="0"/>
        <v>2.75</v>
      </c>
      <c r="K24" s="84">
        <f t="shared" si="0"/>
        <v>46.050000000000004</v>
      </c>
    </row>
    <row r="25" spans="3:11">
      <c r="C25" s="78"/>
      <c r="D25" s="77" t="s">
        <v>18</v>
      </c>
      <c r="E25" s="84">
        <f>E13+E15+E17+E19+E21+E23</f>
        <v>0</v>
      </c>
      <c r="F25" s="84">
        <f t="shared" si="0"/>
        <v>0</v>
      </c>
      <c r="G25" s="84">
        <f t="shared" si="0"/>
        <v>90.9</v>
      </c>
      <c r="H25" s="84">
        <f t="shared" si="0"/>
        <v>3.05</v>
      </c>
      <c r="I25" s="84">
        <f t="shared" si="0"/>
        <v>3.75</v>
      </c>
      <c r="J25" s="84">
        <f t="shared" si="0"/>
        <v>0</v>
      </c>
      <c r="K25" s="84">
        <f t="shared" si="0"/>
        <v>97.7</v>
      </c>
    </row>
    <row r="26" spans="3:11">
      <c r="C26" s="77"/>
      <c r="D26" s="77"/>
      <c r="E26" s="84"/>
      <c r="F26" s="84"/>
      <c r="G26" s="84"/>
      <c r="H26" s="84"/>
      <c r="I26" s="84"/>
      <c r="J26" s="84"/>
      <c r="K26" s="84"/>
    </row>
    <row r="28" spans="3:11" ht="15.75">
      <c r="C28" s="141" t="s">
        <v>103</v>
      </c>
      <c r="D28" s="96"/>
      <c r="E28" s="139" t="s">
        <v>7</v>
      </c>
      <c r="F28" s="139"/>
      <c r="G28" s="79" t="s">
        <v>8</v>
      </c>
      <c r="H28" s="139" t="s">
        <v>9</v>
      </c>
      <c r="I28" s="139"/>
      <c r="J28" s="139"/>
      <c r="K28" s="140" t="s">
        <v>5</v>
      </c>
    </row>
    <row r="29" spans="3:11" ht="15.75">
      <c r="C29" s="142"/>
      <c r="D29" s="97"/>
      <c r="E29" s="79" t="s">
        <v>10</v>
      </c>
      <c r="F29" s="79" t="s">
        <v>11</v>
      </c>
      <c r="G29" s="79" t="s">
        <v>12</v>
      </c>
      <c r="H29" s="79" t="s">
        <v>13</v>
      </c>
      <c r="I29" s="79" t="s">
        <v>14</v>
      </c>
      <c r="J29" s="79" t="s">
        <v>15</v>
      </c>
      <c r="K29" s="140"/>
    </row>
    <row r="30" spans="3:11" ht="15.75">
      <c r="C30" s="85" t="s">
        <v>104</v>
      </c>
      <c r="D30" s="85"/>
      <c r="E30" s="88">
        <v>0</v>
      </c>
      <c r="F30" s="88">
        <v>0</v>
      </c>
      <c r="G30" s="88">
        <v>48.76</v>
      </c>
      <c r="H30" s="88">
        <v>1</v>
      </c>
      <c r="I30" s="88">
        <v>0</v>
      </c>
      <c r="J30" s="88">
        <v>3.33</v>
      </c>
      <c r="K30" s="90">
        <f>E30+F30+G30+H30+I30+J30</f>
        <v>53.089999999999996</v>
      </c>
    </row>
    <row r="31" spans="3:11" ht="15.75">
      <c r="C31" s="85" t="s">
        <v>105</v>
      </c>
      <c r="D31" s="85"/>
      <c r="E31" s="89">
        <f>E30*0.75</f>
        <v>0</v>
      </c>
      <c r="F31" s="89">
        <f t="shared" ref="F31:K31" si="1">F30*0.75</f>
        <v>0</v>
      </c>
      <c r="G31" s="89">
        <f t="shared" si="1"/>
        <v>36.57</v>
      </c>
      <c r="H31" s="89">
        <f t="shared" si="1"/>
        <v>0.75</v>
      </c>
      <c r="I31" s="89">
        <f t="shared" si="1"/>
        <v>0</v>
      </c>
      <c r="J31" s="89">
        <f t="shared" si="1"/>
        <v>2.4975000000000001</v>
      </c>
      <c r="K31" s="91">
        <f t="shared" si="1"/>
        <v>39.817499999999995</v>
      </c>
    </row>
    <row r="32" spans="3:11" ht="15.75">
      <c r="C32" s="85" t="s">
        <v>102</v>
      </c>
      <c r="D32" s="85"/>
      <c r="E32" s="88">
        <f>E30*0.25</f>
        <v>0</v>
      </c>
      <c r="F32" s="88">
        <f t="shared" ref="F32:K32" si="2">F30*0.25</f>
        <v>0</v>
      </c>
      <c r="G32" s="88">
        <f t="shared" si="2"/>
        <v>12.19</v>
      </c>
      <c r="H32" s="88">
        <f t="shared" si="2"/>
        <v>0.25</v>
      </c>
      <c r="I32" s="88">
        <f t="shared" si="2"/>
        <v>0</v>
      </c>
      <c r="J32" s="88">
        <f t="shared" si="2"/>
        <v>0.83250000000000002</v>
      </c>
      <c r="K32" s="90">
        <f t="shared" si="2"/>
        <v>13.272499999999999</v>
      </c>
    </row>
    <row r="33" spans="3:11" ht="15.75">
      <c r="C33" s="87" t="s">
        <v>106</v>
      </c>
      <c r="D33" s="87"/>
      <c r="E33" s="90">
        <f>SUM(E31:E32)</f>
        <v>0</v>
      </c>
      <c r="F33" s="90">
        <f t="shared" ref="F33:K33" si="3">SUM(F31:F32)</f>
        <v>0</v>
      </c>
      <c r="G33" s="90">
        <f t="shared" si="3"/>
        <v>48.76</v>
      </c>
      <c r="H33" s="90">
        <f t="shared" si="3"/>
        <v>1</v>
      </c>
      <c r="I33" s="90">
        <f t="shared" si="3"/>
        <v>0</v>
      </c>
      <c r="J33" s="90">
        <f t="shared" si="3"/>
        <v>3.33</v>
      </c>
      <c r="K33" s="90">
        <f t="shared" si="3"/>
        <v>53.089999999999996</v>
      </c>
    </row>
    <row r="34" spans="3:11" ht="15.75">
      <c r="C34" s="87"/>
      <c r="D34" s="87"/>
      <c r="E34" s="85"/>
      <c r="F34" s="85"/>
      <c r="G34" s="85"/>
      <c r="H34" s="85"/>
      <c r="I34" s="85"/>
      <c r="J34" s="85"/>
      <c r="K34" s="85"/>
    </row>
    <row r="35" spans="3:11" ht="15.75">
      <c r="C35" s="87"/>
      <c r="D35" s="87"/>
      <c r="E35" s="85"/>
      <c r="F35" s="85"/>
      <c r="G35" s="85"/>
      <c r="H35" s="85"/>
      <c r="I35" s="85"/>
      <c r="J35" s="85"/>
      <c r="K35" s="85"/>
    </row>
    <row r="36" spans="3:11" ht="15.75">
      <c r="C36" s="87" t="s">
        <v>30</v>
      </c>
      <c r="D36" s="87"/>
      <c r="E36" s="139" t="s">
        <v>7</v>
      </c>
      <c r="F36" s="139"/>
      <c r="G36" s="79" t="s">
        <v>8</v>
      </c>
      <c r="H36" s="139" t="s">
        <v>9</v>
      </c>
      <c r="I36" s="139"/>
      <c r="J36" s="139"/>
      <c r="K36" s="140" t="s">
        <v>5</v>
      </c>
    </row>
    <row r="37" spans="3:11" ht="15.75">
      <c r="C37" s="85"/>
      <c r="D37" s="85"/>
      <c r="E37" s="79" t="s">
        <v>10</v>
      </c>
      <c r="F37" s="79" t="s">
        <v>11</v>
      </c>
      <c r="G37" s="79" t="s">
        <v>12</v>
      </c>
      <c r="H37" s="79" t="s">
        <v>13</v>
      </c>
      <c r="I37" s="79" t="s">
        <v>14</v>
      </c>
      <c r="J37" s="79" t="s">
        <v>15</v>
      </c>
      <c r="K37" s="140"/>
    </row>
    <row r="38" spans="3:11" ht="15.75">
      <c r="C38" s="87" t="s">
        <v>107</v>
      </c>
      <c r="D38" s="87"/>
      <c r="E38" s="92">
        <v>0</v>
      </c>
      <c r="F38" s="92">
        <v>0</v>
      </c>
      <c r="G38" s="92">
        <v>59</v>
      </c>
      <c r="H38" s="92">
        <v>1.6</v>
      </c>
      <c r="I38" s="92">
        <v>0</v>
      </c>
      <c r="J38" s="92">
        <v>2.9</v>
      </c>
      <c r="K38" s="93">
        <f>SUM(E38:J38)</f>
        <v>63.5</v>
      </c>
    </row>
    <row r="39" spans="3:11" ht="15.75">
      <c r="C39" s="86" t="s">
        <v>18</v>
      </c>
      <c r="D39" s="86"/>
      <c r="E39" s="88">
        <v>0</v>
      </c>
      <c r="F39" s="88">
        <v>0</v>
      </c>
      <c r="G39" s="88">
        <v>47</v>
      </c>
      <c r="H39" s="88">
        <v>1.75</v>
      </c>
      <c r="I39" s="88">
        <v>3.6</v>
      </c>
      <c r="J39" s="88">
        <v>0</v>
      </c>
      <c r="K39" s="93">
        <f>SUM(E39:J39)</f>
        <v>52.35</v>
      </c>
    </row>
  </sheetData>
  <mergeCells count="19">
    <mergeCell ref="L3:R3"/>
    <mergeCell ref="E4:F4"/>
    <mergeCell ref="H4:J4"/>
    <mergeCell ref="K4:K5"/>
    <mergeCell ref="L4:M4"/>
    <mergeCell ref="O4:Q4"/>
    <mergeCell ref="R4:R5"/>
    <mergeCell ref="E36:F36"/>
    <mergeCell ref="H36:J36"/>
    <mergeCell ref="K36:K37"/>
    <mergeCell ref="C3:C5"/>
    <mergeCell ref="E3:K3"/>
    <mergeCell ref="C28:C29"/>
    <mergeCell ref="E10:F10"/>
    <mergeCell ref="H10:J10"/>
    <mergeCell ref="K10:K11"/>
    <mergeCell ref="E28:F28"/>
    <mergeCell ref="H28:J28"/>
    <mergeCell ref="K28:K29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99"/>
  <sheetViews>
    <sheetView topLeftCell="A73" workbookViewId="0">
      <selection activeCell="P2" sqref="P2:P45"/>
    </sheetView>
  </sheetViews>
  <sheetFormatPr defaultRowHeight="12.75"/>
  <cols>
    <col min="1" max="1" width="6.28515625" style="6" customWidth="1"/>
    <col min="2" max="2" width="29.140625" style="6" customWidth="1"/>
    <col min="3" max="3" width="8.42578125" style="26" customWidth="1"/>
    <col min="4" max="5" width="9.28515625" style="6" customWidth="1"/>
    <col min="6" max="6" width="9.7109375" style="6" customWidth="1"/>
    <col min="7" max="9" width="9.28515625" style="6" customWidth="1"/>
    <col min="10" max="10" width="10.7109375" style="1" customWidth="1"/>
    <col min="11" max="11" width="9.42578125" style="1" customWidth="1"/>
    <col min="12" max="174" width="9.140625" style="6"/>
    <col min="175" max="175" width="6.28515625" style="6" customWidth="1"/>
    <col min="176" max="176" width="29.140625" style="6" customWidth="1"/>
    <col min="177" max="177" width="8.42578125" style="6" customWidth="1"/>
    <col min="178" max="178" width="7.42578125" style="6" customWidth="1"/>
    <col min="179" max="179" width="7.7109375" style="6" customWidth="1"/>
    <col min="180" max="180" width="10.85546875" style="6" customWidth="1"/>
    <col min="181" max="182" width="7.5703125" style="6" customWidth="1"/>
    <col min="183" max="183" width="8.28515625" style="6" customWidth="1"/>
    <col min="184" max="184" width="10.5703125" style="6" customWidth="1"/>
    <col min="185" max="186" width="9.140625" style="6" customWidth="1"/>
    <col min="187" max="187" width="10.5703125" style="6" customWidth="1"/>
    <col min="188" max="190" width="9.140625" style="6" customWidth="1"/>
    <col min="191" max="192" width="10.5703125" style="6" customWidth="1"/>
    <col min="193" max="194" width="9.28515625" style="6" customWidth="1"/>
    <col min="195" max="195" width="9.7109375" style="6" customWidth="1"/>
    <col min="196" max="198" width="9.28515625" style="6" customWidth="1"/>
    <col min="199" max="218" width="9.42578125" style="6" customWidth="1"/>
    <col min="219" max="219" width="11.28515625" style="6" customWidth="1"/>
    <col min="220" max="223" width="9.42578125" style="6" customWidth="1"/>
    <col min="224" max="227" width="9.140625" style="6" customWidth="1"/>
    <col min="228" max="234" width="10.28515625" style="6" customWidth="1"/>
    <col min="235" max="235" width="11" style="6" customWidth="1"/>
    <col min="236" max="239" width="15.28515625" style="6" customWidth="1"/>
    <col min="240" max="240" width="8.5703125" style="6" customWidth="1"/>
    <col min="241" max="241" width="8.85546875" style="6" customWidth="1"/>
    <col min="242" max="242" width="11.42578125" style="6" customWidth="1"/>
    <col min="243" max="243" width="9.140625" style="6" customWidth="1"/>
    <col min="244" max="244" width="9.42578125" style="6" customWidth="1"/>
    <col min="245" max="245" width="8.7109375" style="6" customWidth="1"/>
    <col min="246" max="250" width="10.85546875" style="6" customWidth="1"/>
    <col min="251" max="266" width="9.140625" style="6" customWidth="1"/>
    <col min="267" max="430" width="9.140625" style="6"/>
    <col min="431" max="431" width="6.28515625" style="6" customWidth="1"/>
    <col min="432" max="432" width="29.140625" style="6" customWidth="1"/>
    <col min="433" max="433" width="8.42578125" style="6" customWidth="1"/>
    <col min="434" max="434" width="7.42578125" style="6" customWidth="1"/>
    <col min="435" max="435" width="7.7109375" style="6" customWidth="1"/>
    <col min="436" max="436" width="10.85546875" style="6" customWidth="1"/>
    <col min="437" max="438" width="7.5703125" style="6" customWidth="1"/>
    <col min="439" max="439" width="8.28515625" style="6" customWidth="1"/>
    <col min="440" max="440" width="10.5703125" style="6" customWidth="1"/>
    <col min="441" max="442" width="9.140625" style="6" customWidth="1"/>
    <col min="443" max="443" width="10.5703125" style="6" customWidth="1"/>
    <col min="444" max="446" width="9.140625" style="6" customWidth="1"/>
    <col min="447" max="448" width="10.5703125" style="6" customWidth="1"/>
    <col min="449" max="450" width="9.28515625" style="6" customWidth="1"/>
    <col min="451" max="451" width="9.7109375" style="6" customWidth="1"/>
    <col min="452" max="454" width="9.28515625" style="6" customWidth="1"/>
    <col min="455" max="474" width="9.42578125" style="6" customWidth="1"/>
    <col min="475" max="475" width="11.28515625" style="6" customWidth="1"/>
    <col min="476" max="479" width="9.42578125" style="6" customWidth="1"/>
    <col min="480" max="483" width="9.140625" style="6" customWidth="1"/>
    <col min="484" max="490" width="10.28515625" style="6" customWidth="1"/>
    <col min="491" max="491" width="11" style="6" customWidth="1"/>
    <col min="492" max="495" width="15.28515625" style="6" customWidth="1"/>
    <col min="496" max="496" width="8.5703125" style="6" customWidth="1"/>
    <col min="497" max="497" width="8.85546875" style="6" customWidth="1"/>
    <col min="498" max="498" width="11.42578125" style="6" customWidth="1"/>
    <col min="499" max="499" width="9.140625" style="6" customWidth="1"/>
    <col min="500" max="500" width="9.42578125" style="6" customWidth="1"/>
    <col min="501" max="501" width="8.7109375" style="6" customWidth="1"/>
    <col min="502" max="506" width="10.85546875" style="6" customWidth="1"/>
    <col min="507" max="522" width="9.140625" style="6" customWidth="1"/>
    <col min="523" max="686" width="9.140625" style="6"/>
    <col min="687" max="687" width="6.28515625" style="6" customWidth="1"/>
    <col min="688" max="688" width="29.140625" style="6" customWidth="1"/>
    <col min="689" max="689" width="8.42578125" style="6" customWidth="1"/>
    <col min="690" max="690" width="7.42578125" style="6" customWidth="1"/>
    <col min="691" max="691" width="7.7109375" style="6" customWidth="1"/>
    <col min="692" max="692" width="10.85546875" style="6" customWidth="1"/>
    <col min="693" max="694" width="7.5703125" style="6" customWidth="1"/>
    <col min="695" max="695" width="8.28515625" style="6" customWidth="1"/>
    <col min="696" max="696" width="10.5703125" style="6" customWidth="1"/>
    <col min="697" max="698" width="9.140625" style="6" customWidth="1"/>
    <col min="699" max="699" width="10.5703125" style="6" customWidth="1"/>
    <col min="700" max="702" width="9.140625" style="6" customWidth="1"/>
    <col min="703" max="704" width="10.5703125" style="6" customWidth="1"/>
    <col min="705" max="706" width="9.28515625" style="6" customWidth="1"/>
    <col min="707" max="707" width="9.7109375" style="6" customWidth="1"/>
    <col min="708" max="710" width="9.28515625" style="6" customWidth="1"/>
    <col min="711" max="730" width="9.42578125" style="6" customWidth="1"/>
    <col min="731" max="731" width="11.28515625" style="6" customWidth="1"/>
    <col min="732" max="735" width="9.42578125" style="6" customWidth="1"/>
    <col min="736" max="739" width="9.140625" style="6" customWidth="1"/>
    <col min="740" max="746" width="10.28515625" style="6" customWidth="1"/>
    <col min="747" max="747" width="11" style="6" customWidth="1"/>
    <col min="748" max="751" width="15.28515625" style="6" customWidth="1"/>
    <col min="752" max="752" width="8.5703125" style="6" customWidth="1"/>
    <col min="753" max="753" width="8.85546875" style="6" customWidth="1"/>
    <col min="754" max="754" width="11.42578125" style="6" customWidth="1"/>
    <col min="755" max="755" width="9.140625" style="6" customWidth="1"/>
    <col min="756" max="756" width="9.42578125" style="6" customWidth="1"/>
    <col min="757" max="757" width="8.7109375" style="6" customWidth="1"/>
    <col min="758" max="762" width="10.85546875" style="6" customWidth="1"/>
    <col min="763" max="778" width="9.140625" style="6" customWidth="1"/>
    <col min="779" max="942" width="9.140625" style="6"/>
    <col min="943" max="943" width="6.28515625" style="6" customWidth="1"/>
    <col min="944" max="944" width="29.140625" style="6" customWidth="1"/>
    <col min="945" max="945" width="8.42578125" style="6" customWidth="1"/>
    <col min="946" max="946" width="7.42578125" style="6" customWidth="1"/>
    <col min="947" max="947" width="7.7109375" style="6" customWidth="1"/>
    <col min="948" max="948" width="10.85546875" style="6" customWidth="1"/>
    <col min="949" max="950" width="7.5703125" style="6" customWidth="1"/>
    <col min="951" max="951" width="8.28515625" style="6" customWidth="1"/>
    <col min="952" max="952" width="10.5703125" style="6" customWidth="1"/>
    <col min="953" max="954" width="9.140625" style="6" customWidth="1"/>
    <col min="955" max="955" width="10.5703125" style="6" customWidth="1"/>
    <col min="956" max="958" width="9.140625" style="6" customWidth="1"/>
    <col min="959" max="960" width="10.5703125" style="6" customWidth="1"/>
    <col min="961" max="962" width="9.28515625" style="6" customWidth="1"/>
    <col min="963" max="963" width="9.7109375" style="6" customWidth="1"/>
    <col min="964" max="966" width="9.28515625" style="6" customWidth="1"/>
    <col min="967" max="986" width="9.42578125" style="6" customWidth="1"/>
    <col min="987" max="987" width="11.28515625" style="6" customWidth="1"/>
    <col min="988" max="991" width="9.42578125" style="6" customWidth="1"/>
    <col min="992" max="995" width="9.140625" style="6" customWidth="1"/>
    <col min="996" max="1002" width="10.28515625" style="6" customWidth="1"/>
    <col min="1003" max="1003" width="11" style="6" customWidth="1"/>
    <col min="1004" max="1007" width="15.28515625" style="6" customWidth="1"/>
    <col min="1008" max="1008" width="8.5703125" style="6" customWidth="1"/>
    <col min="1009" max="1009" width="8.85546875" style="6" customWidth="1"/>
    <col min="1010" max="1010" width="11.42578125" style="6" customWidth="1"/>
    <col min="1011" max="1011" width="9.140625" style="6" customWidth="1"/>
    <col min="1012" max="1012" width="9.42578125" style="6" customWidth="1"/>
    <col min="1013" max="1013" width="8.7109375" style="6" customWidth="1"/>
    <col min="1014" max="1018" width="10.85546875" style="6" customWidth="1"/>
    <col min="1019" max="1034" width="9.140625" style="6" customWidth="1"/>
    <col min="1035" max="1198" width="9.140625" style="6"/>
    <col min="1199" max="1199" width="6.28515625" style="6" customWidth="1"/>
    <col min="1200" max="1200" width="29.140625" style="6" customWidth="1"/>
    <col min="1201" max="1201" width="8.42578125" style="6" customWidth="1"/>
    <col min="1202" max="1202" width="7.42578125" style="6" customWidth="1"/>
    <col min="1203" max="1203" width="7.7109375" style="6" customWidth="1"/>
    <col min="1204" max="1204" width="10.85546875" style="6" customWidth="1"/>
    <col min="1205" max="1206" width="7.5703125" style="6" customWidth="1"/>
    <col min="1207" max="1207" width="8.28515625" style="6" customWidth="1"/>
    <col min="1208" max="1208" width="10.5703125" style="6" customWidth="1"/>
    <col min="1209" max="1210" width="9.140625" style="6" customWidth="1"/>
    <col min="1211" max="1211" width="10.5703125" style="6" customWidth="1"/>
    <col min="1212" max="1214" width="9.140625" style="6" customWidth="1"/>
    <col min="1215" max="1216" width="10.5703125" style="6" customWidth="1"/>
    <col min="1217" max="1218" width="9.28515625" style="6" customWidth="1"/>
    <col min="1219" max="1219" width="9.7109375" style="6" customWidth="1"/>
    <col min="1220" max="1222" width="9.28515625" style="6" customWidth="1"/>
    <col min="1223" max="1242" width="9.42578125" style="6" customWidth="1"/>
    <col min="1243" max="1243" width="11.28515625" style="6" customWidth="1"/>
    <col min="1244" max="1247" width="9.42578125" style="6" customWidth="1"/>
    <col min="1248" max="1251" width="9.140625" style="6" customWidth="1"/>
    <col min="1252" max="1258" width="10.28515625" style="6" customWidth="1"/>
    <col min="1259" max="1259" width="11" style="6" customWidth="1"/>
    <col min="1260" max="1263" width="15.28515625" style="6" customWidth="1"/>
    <col min="1264" max="1264" width="8.5703125" style="6" customWidth="1"/>
    <col min="1265" max="1265" width="8.85546875" style="6" customWidth="1"/>
    <col min="1266" max="1266" width="11.42578125" style="6" customWidth="1"/>
    <col min="1267" max="1267" width="9.140625" style="6" customWidth="1"/>
    <col min="1268" max="1268" width="9.42578125" style="6" customWidth="1"/>
    <col min="1269" max="1269" width="8.7109375" style="6" customWidth="1"/>
    <col min="1270" max="1274" width="10.85546875" style="6" customWidth="1"/>
    <col min="1275" max="1290" width="9.140625" style="6" customWidth="1"/>
    <col min="1291" max="1454" width="9.140625" style="6"/>
    <col min="1455" max="1455" width="6.28515625" style="6" customWidth="1"/>
    <col min="1456" max="1456" width="29.140625" style="6" customWidth="1"/>
    <col min="1457" max="1457" width="8.42578125" style="6" customWidth="1"/>
    <col min="1458" max="1458" width="7.42578125" style="6" customWidth="1"/>
    <col min="1459" max="1459" width="7.7109375" style="6" customWidth="1"/>
    <col min="1460" max="1460" width="10.85546875" style="6" customWidth="1"/>
    <col min="1461" max="1462" width="7.5703125" style="6" customWidth="1"/>
    <col min="1463" max="1463" width="8.28515625" style="6" customWidth="1"/>
    <col min="1464" max="1464" width="10.5703125" style="6" customWidth="1"/>
    <col min="1465" max="1466" width="9.140625" style="6" customWidth="1"/>
    <col min="1467" max="1467" width="10.5703125" style="6" customWidth="1"/>
    <col min="1468" max="1470" width="9.140625" style="6" customWidth="1"/>
    <col min="1471" max="1472" width="10.5703125" style="6" customWidth="1"/>
    <col min="1473" max="1474" width="9.28515625" style="6" customWidth="1"/>
    <col min="1475" max="1475" width="9.7109375" style="6" customWidth="1"/>
    <col min="1476" max="1478" width="9.28515625" style="6" customWidth="1"/>
    <col min="1479" max="1498" width="9.42578125" style="6" customWidth="1"/>
    <col min="1499" max="1499" width="11.28515625" style="6" customWidth="1"/>
    <col min="1500" max="1503" width="9.42578125" style="6" customWidth="1"/>
    <col min="1504" max="1507" width="9.140625" style="6" customWidth="1"/>
    <col min="1508" max="1514" width="10.28515625" style="6" customWidth="1"/>
    <col min="1515" max="1515" width="11" style="6" customWidth="1"/>
    <col min="1516" max="1519" width="15.28515625" style="6" customWidth="1"/>
    <col min="1520" max="1520" width="8.5703125" style="6" customWidth="1"/>
    <col min="1521" max="1521" width="8.85546875" style="6" customWidth="1"/>
    <col min="1522" max="1522" width="11.42578125" style="6" customWidth="1"/>
    <col min="1523" max="1523" width="9.140625" style="6" customWidth="1"/>
    <col min="1524" max="1524" width="9.42578125" style="6" customWidth="1"/>
    <col min="1525" max="1525" width="8.7109375" style="6" customWidth="1"/>
    <col min="1526" max="1530" width="10.85546875" style="6" customWidth="1"/>
    <col min="1531" max="1546" width="9.140625" style="6" customWidth="1"/>
    <col min="1547" max="1710" width="9.140625" style="6"/>
    <col min="1711" max="1711" width="6.28515625" style="6" customWidth="1"/>
    <col min="1712" max="1712" width="29.140625" style="6" customWidth="1"/>
    <col min="1713" max="1713" width="8.42578125" style="6" customWidth="1"/>
    <col min="1714" max="1714" width="7.42578125" style="6" customWidth="1"/>
    <col min="1715" max="1715" width="7.7109375" style="6" customWidth="1"/>
    <col min="1716" max="1716" width="10.85546875" style="6" customWidth="1"/>
    <col min="1717" max="1718" width="7.5703125" style="6" customWidth="1"/>
    <col min="1719" max="1719" width="8.28515625" style="6" customWidth="1"/>
    <col min="1720" max="1720" width="10.5703125" style="6" customWidth="1"/>
    <col min="1721" max="1722" width="9.140625" style="6" customWidth="1"/>
    <col min="1723" max="1723" width="10.5703125" style="6" customWidth="1"/>
    <col min="1724" max="1726" width="9.140625" style="6" customWidth="1"/>
    <col min="1727" max="1728" width="10.5703125" style="6" customWidth="1"/>
    <col min="1729" max="1730" width="9.28515625" style="6" customWidth="1"/>
    <col min="1731" max="1731" width="9.7109375" style="6" customWidth="1"/>
    <col min="1732" max="1734" width="9.28515625" style="6" customWidth="1"/>
    <col min="1735" max="1754" width="9.42578125" style="6" customWidth="1"/>
    <col min="1755" max="1755" width="11.28515625" style="6" customWidth="1"/>
    <col min="1756" max="1759" width="9.42578125" style="6" customWidth="1"/>
    <col min="1760" max="1763" width="9.140625" style="6" customWidth="1"/>
    <col min="1764" max="1770" width="10.28515625" style="6" customWidth="1"/>
    <col min="1771" max="1771" width="11" style="6" customWidth="1"/>
    <col min="1772" max="1775" width="15.28515625" style="6" customWidth="1"/>
    <col min="1776" max="1776" width="8.5703125" style="6" customWidth="1"/>
    <col min="1777" max="1777" width="8.85546875" style="6" customWidth="1"/>
    <col min="1778" max="1778" width="11.42578125" style="6" customWidth="1"/>
    <col min="1779" max="1779" width="9.140625" style="6" customWidth="1"/>
    <col min="1780" max="1780" width="9.42578125" style="6" customWidth="1"/>
    <col min="1781" max="1781" width="8.7109375" style="6" customWidth="1"/>
    <col min="1782" max="1786" width="10.85546875" style="6" customWidth="1"/>
    <col min="1787" max="1802" width="9.140625" style="6" customWidth="1"/>
    <col min="1803" max="1966" width="9.140625" style="6"/>
    <col min="1967" max="1967" width="6.28515625" style="6" customWidth="1"/>
    <col min="1968" max="1968" width="29.140625" style="6" customWidth="1"/>
    <col min="1969" max="1969" width="8.42578125" style="6" customWidth="1"/>
    <col min="1970" max="1970" width="7.42578125" style="6" customWidth="1"/>
    <col min="1971" max="1971" width="7.7109375" style="6" customWidth="1"/>
    <col min="1972" max="1972" width="10.85546875" style="6" customWidth="1"/>
    <col min="1973" max="1974" width="7.5703125" style="6" customWidth="1"/>
    <col min="1975" max="1975" width="8.28515625" style="6" customWidth="1"/>
    <col min="1976" max="1976" width="10.5703125" style="6" customWidth="1"/>
    <col min="1977" max="1978" width="9.140625" style="6" customWidth="1"/>
    <col min="1979" max="1979" width="10.5703125" style="6" customWidth="1"/>
    <col min="1980" max="1982" width="9.140625" style="6" customWidth="1"/>
    <col min="1983" max="1984" width="10.5703125" style="6" customWidth="1"/>
    <col min="1985" max="1986" width="9.28515625" style="6" customWidth="1"/>
    <col min="1987" max="1987" width="9.7109375" style="6" customWidth="1"/>
    <col min="1988" max="1990" width="9.28515625" style="6" customWidth="1"/>
    <col min="1991" max="2010" width="9.42578125" style="6" customWidth="1"/>
    <col min="2011" max="2011" width="11.28515625" style="6" customWidth="1"/>
    <col min="2012" max="2015" width="9.42578125" style="6" customWidth="1"/>
    <col min="2016" max="2019" width="9.140625" style="6" customWidth="1"/>
    <col min="2020" max="2026" width="10.28515625" style="6" customWidth="1"/>
    <col min="2027" max="2027" width="11" style="6" customWidth="1"/>
    <col min="2028" max="2031" width="15.28515625" style="6" customWidth="1"/>
    <col min="2032" max="2032" width="8.5703125" style="6" customWidth="1"/>
    <col min="2033" max="2033" width="8.85546875" style="6" customWidth="1"/>
    <col min="2034" max="2034" width="11.42578125" style="6" customWidth="1"/>
    <col min="2035" max="2035" width="9.140625" style="6" customWidth="1"/>
    <col min="2036" max="2036" width="9.42578125" style="6" customWidth="1"/>
    <col min="2037" max="2037" width="8.7109375" style="6" customWidth="1"/>
    <col min="2038" max="2042" width="10.85546875" style="6" customWidth="1"/>
    <col min="2043" max="2058" width="9.140625" style="6" customWidth="1"/>
    <col min="2059" max="2222" width="9.140625" style="6"/>
    <col min="2223" max="2223" width="6.28515625" style="6" customWidth="1"/>
    <col min="2224" max="2224" width="29.140625" style="6" customWidth="1"/>
    <col min="2225" max="2225" width="8.42578125" style="6" customWidth="1"/>
    <col min="2226" max="2226" width="7.42578125" style="6" customWidth="1"/>
    <col min="2227" max="2227" width="7.7109375" style="6" customWidth="1"/>
    <col min="2228" max="2228" width="10.85546875" style="6" customWidth="1"/>
    <col min="2229" max="2230" width="7.5703125" style="6" customWidth="1"/>
    <col min="2231" max="2231" width="8.28515625" style="6" customWidth="1"/>
    <col min="2232" max="2232" width="10.5703125" style="6" customWidth="1"/>
    <col min="2233" max="2234" width="9.140625" style="6" customWidth="1"/>
    <col min="2235" max="2235" width="10.5703125" style="6" customWidth="1"/>
    <col min="2236" max="2238" width="9.140625" style="6" customWidth="1"/>
    <col min="2239" max="2240" width="10.5703125" style="6" customWidth="1"/>
    <col min="2241" max="2242" width="9.28515625" style="6" customWidth="1"/>
    <col min="2243" max="2243" width="9.7109375" style="6" customWidth="1"/>
    <col min="2244" max="2246" width="9.28515625" style="6" customWidth="1"/>
    <col min="2247" max="2266" width="9.42578125" style="6" customWidth="1"/>
    <col min="2267" max="2267" width="11.28515625" style="6" customWidth="1"/>
    <col min="2268" max="2271" width="9.42578125" style="6" customWidth="1"/>
    <col min="2272" max="2275" width="9.140625" style="6" customWidth="1"/>
    <col min="2276" max="2282" width="10.28515625" style="6" customWidth="1"/>
    <col min="2283" max="2283" width="11" style="6" customWidth="1"/>
    <col min="2284" max="2287" width="15.28515625" style="6" customWidth="1"/>
    <col min="2288" max="2288" width="8.5703125" style="6" customWidth="1"/>
    <col min="2289" max="2289" width="8.85546875" style="6" customWidth="1"/>
    <col min="2290" max="2290" width="11.42578125" style="6" customWidth="1"/>
    <col min="2291" max="2291" width="9.140625" style="6" customWidth="1"/>
    <col min="2292" max="2292" width="9.42578125" style="6" customWidth="1"/>
    <col min="2293" max="2293" width="8.7109375" style="6" customWidth="1"/>
    <col min="2294" max="2298" width="10.85546875" style="6" customWidth="1"/>
    <col min="2299" max="2314" width="9.140625" style="6" customWidth="1"/>
    <col min="2315" max="2478" width="9.140625" style="6"/>
    <col min="2479" max="2479" width="6.28515625" style="6" customWidth="1"/>
    <col min="2480" max="2480" width="29.140625" style="6" customWidth="1"/>
    <col min="2481" max="2481" width="8.42578125" style="6" customWidth="1"/>
    <col min="2482" max="2482" width="7.42578125" style="6" customWidth="1"/>
    <col min="2483" max="2483" width="7.7109375" style="6" customWidth="1"/>
    <col min="2484" max="2484" width="10.85546875" style="6" customWidth="1"/>
    <col min="2485" max="2486" width="7.5703125" style="6" customWidth="1"/>
    <col min="2487" max="2487" width="8.28515625" style="6" customWidth="1"/>
    <col min="2488" max="2488" width="10.5703125" style="6" customWidth="1"/>
    <col min="2489" max="2490" width="9.140625" style="6" customWidth="1"/>
    <col min="2491" max="2491" width="10.5703125" style="6" customWidth="1"/>
    <col min="2492" max="2494" width="9.140625" style="6" customWidth="1"/>
    <col min="2495" max="2496" width="10.5703125" style="6" customWidth="1"/>
    <col min="2497" max="2498" width="9.28515625" style="6" customWidth="1"/>
    <col min="2499" max="2499" width="9.7109375" style="6" customWidth="1"/>
    <col min="2500" max="2502" width="9.28515625" style="6" customWidth="1"/>
    <col min="2503" max="2522" width="9.42578125" style="6" customWidth="1"/>
    <col min="2523" max="2523" width="11.28515625" style="6" customWidth="1"/>
    <col min="2524" max="2527" width="9.42578125" style="6" customWidth="1"/>
    <col min="2528" max="2531" width="9.140625" style="6" customWidth="1"/>
    <col min="2532" max="2538" width="10.28515625" style="6" customWidth="1"/>
    <col min="2539" max="2539" width="11" style="6" customWidth="1"/>
    <col min="2540" max="2543" width="15.28515625" style="6" customWidth="1"/>
    <col min="2544" max="2544" width="8.5703125" style="6" customWidth="1"/>
    <col min="2545" max="2545" width="8.85546875" style="6" customWidth="1"/>
    <col min="2546" max="2546" width="11.42578125" style="6" customWidth="1"/>
    <col min="2547" max="2547" width="9.140625" style="6" customWidth="1"/>
    <col min="2548" max="2548" width="9.42578125" style="6" customWidth="1"/>
    <col min="2549" max="2549" width="8.7109375" style="6" customWidth="1"/>
    <col min="2550" max="2554" width="10.85546875" style="6" customWidth="1"/>
    <col min="2555" max="2570" width="9.140625" style="6" customWidth="1"/>
    <col min="2571" max="2734" width="9.140625" style="6"/>
    <col min="2735" max="2735" width="6.28515625" style="6" customWidth="1"/>
    <col min="2736" max="2736" width="29.140625" style="6" customWidth="1"/>
    <col min="2737" max="2737" width="8.42578125" style="6" customWidth="1"/>
    <col min="2738" max="2738" width="7.42578125" style="6" customWidth="1"/>
    <col min="2739" max="2739" width="7.7109375" style="6" customWidth="1"/>
    <col min="2740" max="2740" width="10.85546875" style="6" customWidth="1"/>
    <col min="2741" max="2742" width="7.5703125" style="6" customWidth="1"/>
    <col min="2743" max="2743" width="8.28515625" style="6" customWidth="1"/>
    <col min="2744" max="2744" width="10.5703125" style="6" customWidth="1"/>
    <col min="2745" max="2746" width="9.140625" style="6" customWidth="1"/>
    <col min="2747" max="2747" width="10.5703125" style="6" customWidth="1"/>
    <col min="2748" max="2750" width="9.140625" style="6" customWidth="1"/>
    <col min="2751" max="2752" width="10.5703125" style="6" customWidth="1"/>
    <col min="2753" max="2754" width="9.28515625" style="6" customWidth="1"/>
    <col min="2755" max="2755" width="9.7109375" style="6" customWidth="1"/>
    <col min="2756" max="2758" width="9.28515625" style="6" customWidth="1"/>
    <col min="2759" max="2778" width="9.42578125" style="6" customWidth="1"/>
    <col min="2779" max="2779" width="11.28515625" style="6" customWidth="1"/>
    <col min="2780" max="2783" width="9.42578125" style="6" customWidth="1"/>
    <col min="2784" max="2787" width="9.140625" style="6" customWidth="1"/>
    <col min="2788" max="2794" width="10.28515625" style="6" customWidth="1"/>
    <col min="2795" max="2795" width="11" style="6" customWidth="1"/>
    <col min="2796" max="2799" width="15.28515625" style="6" customWidth="1"/>
    <col min="2800" max="2800" width="8.5703125" style="6" customWidth="1"/>
    <col min="2801" max="2801" width="8.85546875" style="6" customWidth="1"/>
    <col min="2802" max="2802" width="11.42578125" style="6" customWidth="1"/>
    <col min="2803" max="2803" width="9.140625" style="6" customWidth="1"/>
    <col min="2804" max="2804" width="9.42578125" style="6" customWidth="1"/>
    <col min="2805" max="2805" width="8.7109375" style="6" customWidth="1"/>
    <col min="2806" max="2810" width="10.85546875" style="6" customWidth="1"/>
    <col min="2811" max="2826" width="9.140625" style="6" customWidth="1"/>
    <col min="2827" max="2990" width="9.140625" style="6"/>
    <col min="2991" max="2991" width="6.28515625" style="6" customWidth="1"/>
    <col min="2992" max="2992" width="29.140625" style="6" customWidth="1"/>
    <col min="2993" max="2993" width="8.42578125" style="6" customWidth="1"/>
    <col min="2994" max="2994" width="7.42578125" style="6" customWidth="1"/>
    <col min="2995" max="2995" width="7.7109375" style="6" customWidth="1"/>
    <col min="2996" max="2996" width="10.85546875" style="6" customWidth="1"/>
    <col min="2997" max="2998" width="7.5703125" style="6" customWidth="1"/>
    <col min="2999" max="2999" width="8.28515625" style="6" customWidth="1"/>
    <col min="3000" max="3000" width="10.5703125" style="6" customWidth="1"/>
    <col min="3001" max="3002" width="9.140625" style="6" customWidth="1"/>
    <col min="3003" max="3003" width="10.5703125" style="6" customWidth="1"/>
    <col min="3004" max="3006" width="9.140625" style="6" customWidth="1"/>
    <col min="3007" max="3008" width="10.5703125" style="6" customWidth="1"/>
    <col min="3009" max="3010" width="9.28515625" style="6" customWidth="1"/>
    <col min="3011" max="3011" width="9.7109375" style="6" customWidth="1"/>
    <col min="3012" max="3014" width="9.28515625" style="6" customWidth="1"/>
    <col min="3015" max="3034" width="9.42578125" style="6" customWidth="1"/>
    <col min="3035" max="3035" width="11.28515625" style="6" customWidth="1"/>
    <col min="3036" max="3039" width="9.42578125" style="6" customWidth="1"/>
    <col min="3040" max="3043" width="9.140625" style="6" customWidth="1"/>
    <col min="3044" max="3050" width="10.28515625" style="6" customWidth="1"/>
    <col min="3051" max="3051" width="11" style="6" customWidth="1"/>
    <col min="3052" max="3055" width="15.28515625" style="6" customWidth="1"/>
    <col min="3056" max="3056" width="8.5703125" style="6" customWidth="1"/>
    <col min="3057" max="3057" width="8.85546875" style="6" customWidth="1"/>
    <col min="3058" max="3058" width="11.42578125" style="6" customWidth="1"/>
    <col min="3059" max="3059" width="9.140625" style="6" customWidth="1"/>
    <col min="3060" max="3060" width="9.42578125" style="6" customWidth="1"/>
    <col min="3061" max="3061" width="8.7109375" style="6" customWidth="1"/>
    <col min="3062" max="3066" width="10.85546875" style="6" customWidth="1"/>
    <col min="3067" max="3082" width="9.140625" style="6" customWidth="1"/>
    <col min="3083" max="3246" width="9.140625" style="6"/>
    <col min="3247" max="3247" width="6.28515625" style="6" customWidth="1"/>
    <col min="3248" max="3248" width="29.140625" style="6" customWidth="1"/>
    <col min="3249" max="3249" width="8.42578125" style="6" customWidth="1"/>
    <col min="3250" max="3250" width="7.42578125" style="6" customWidth="1"/>
    <col min="3251" max="3251" width="7.7109375" style="6" customWidth="1"/>
    <col min="3252" max="3252" width="10.85546875" style="6" customWidth="1"/>
    <col min="3253" max="3254" width="7.5703125" style="6" customWidth="1"/>
    <col min="3255" max="3255" width="8.28515625" style="6" customWidth="1"/>
    <col min="3256" max="3256" width="10.5703125" style="6" customWidth="1"/>
    <col min="3257" max="3258" width="9.140625" style="6" customWidth="1"/>
    <col min="3259" max="3259" width="10.5703125" style="6" customWidth="1"/>
    <col min="3260" max="3262" width="9.140625" style="6" customWidth="1"/>
    <col min="3263" max="3264" width="10.5703125" style="6" customWidth="1"/>
    <col min="3265" max="3266" width="9.28515625" style="6" customWidth="1"/>
    <col min="3267" max="3267" width="9.7109375" style="6" customWidth="1"/>
    <col min="3268" max="3270" width="9.28515625" style="6" customWidth="1"/>
    <col min="3271" max="3290" width="9.42578125" style="6" customWidth="1"/>
    <col min="3291" max="3291" width="11.28515625" style="6" customWidth="1"/>
    <col min="3292" max="3295" width="9.42578125" style="6" customWidth="1"/>
    <col min="3296" max="3299" width="9.140625" style="6" customWidth="1"/>
    <col min="3300" max="3306" width="10.28515625" style="6" customWidth="1"/>
    <col min="3307" max="3307" width="11" style="6" customWidth="1"/>
    <col min="3308" max="3311" width="15.28515625" style="6" customWidth="1"/>
    <col min="3312" max="3312" width="8.5703125" style="6" customWidth="1"/>
    <col min="3313" max="3313" width="8.85546875" style="6" customWidth="1"/>
    <col min="3314" max="3314" width="11.42578125" style="6" customWidth="1"/>
    <col min="3315" max="3315" width="9.140625" style="6" customWidth="1"/>
    <col min="3316" max="3316" width="9.42578125" style="6" customWidth="1"/>
    <col min="3317" max="3317" width="8.7109375" style="6" customWidth="1"/>
    <col min="3318" max="3322" width="10.85546875" style="6" customWidth="1"/>
    <col min="3323" max="3338" width="9.140625" style="6" customWidth="1"/>
    <col min="3339" max="3502" width="9.140625" style="6"/>
    <col min="3503" max="3503" width="6.28515625" style="6" customWidth="1"/>
    <col min="3504" max="3504" width="29.140625" style="6" customWidth="1"/>
    <col min="3505" max="3505" width="8.42578125" style="6" customWidth="1"/>
    <col min="3506" max="3506" width="7.42578125" style="6" customWidth="1"/>
    <col min="3507" max="3507" width="7.7109375" style="6" customWidth="1"/>
    <col min="3508" max="3508" width="10.85546875" style="6" customWidth="1"/>
    <col min="3509" max="3510" width="7.5703125" style="6" customWidth="1"/>
    <col min="3511" max="3511" width="8.28515625" style="6" customWidth="1"/>
    <col min="3512" max="3512" width="10.5703125" style="6" customWidth="1"/>
    <col min="3513" max="3514" width="9.140625" style="6" customWidth="1"/>
    <col min="3515" max="3515" width="10.5703125" style="6" customWidth="1"/>
    <col min="3516" max="3518" width="9.140625" style="6" customWidth="1"/>
    <col min="3519" max="3520" width="10.5703125" style="6" customWidth="1"/>
    <col min="3521" max="3522" width="9.28515625" style="6" customWidth="1"/>
    <col min="3523" max="3523" width="9.7109375" style="6" customWidth="1"/>
    <col min="3524" max="3526" width="9.28515625" style="6" customWidth="1"/>
    <col min="3527" max="3546" width="9.42578125" style="6" customWidth="1"/>
    <col min="3547" max="3547" width="11.28515625" style="6" customWidth="1"/>
    <col min="3548" max="3551" width="9.42578125" style="6" customWidth="1"/>
    <col min="3552" max="3555" width="9.140625" style="6" customWidth="1"/>
    <col min="3556" max="3562" width="10.28515625" style="6" customWidth="1"/>
    <col min="3563" max="3563" width="11" style="6" customWidth="1"/>
    <col min="3564" max="3567" width="15.28515625" style="6" customWidth="1"/>
    <col min="3568" max="3568" width="8.5703125" style="6" customWidth="1"/>
    <col min="3569" max="3569" width="8.85546875" style="6" customWidth="1"/>
    <col min="3570" max="3570" width="11.42578125" style="6" customWidth="1"/>
    <col min="3571" max="3571" width="9.140625" style="6" customWidth="1"/>
    <col min="3572" max="3572" width="9.42578125" style="6" customWidth="1"/>
    <col min="3573" max="3573" width="8.7109375" style="6" customWidth="1"/>
    <col min="3574" max="3578" width="10.85546875" style="6" customWidth="1"/>
    <col min="3579" max="3594" width="9.140625" style="6" customWidth="1"/>
    <col min="3595" max="3758" width="9.140625" style="6"/>
    <col min="3759" max="3759" width="6.28515625" style="6" customWidth="1"/>
    <col min="3760" max="3760" width="29.140625" style="6" customWidth="1"/>
    <col min="3761" max="3761" width="8.42578125" style="6" customWidth="1"/>
    <col min="3762" max="3762" width="7.42578125" style="6" customWidth="1"/>
    <col min="3763" max="3763" width="7.7109375" style="6" customWidth="1"/>
    <col min="3764" max="3764" width="10.85546875" style="6" customWidth="1"/>
    <col min="3765" max="3766" width="7.5703125" style="6" customWidth="1"/>
    <col min="3767" max="3767" width="8.28515625" style="6" customWidth="1"/>
    <col min="3768" max="3768" width="10.5703125" style="6" customWidth="1"/>
    <col min="3769" max="3770" width="9.140625" style="6" customWidth="1"/>
    <col min="3771" max="3771" width="10.5703125" style="6" customWidth="1"/>
    <col min="3772" max="3774" width="9.140625" style="6" customWidth="1"/>
    <col min="3775" max="3776" width="10.5703125" style="6" customWidth="1"/>
    <col min="3777" max="3778" width="9.28515625" style="6" customWidth="1"/>
    <col min="3779" max="3779" width="9.7109375" style="6" customWidth="1"/>
    <col min="3780" max="3782" width="9.28515625" style="6" customWidth="1"/>
    <col min="3783" max="3802" width="9.42578125" style="6" customWidth="1"/>
    <col min="3803" max="3803" width="11.28515625" style="6" customWidth="1"/>
    <col min="3804" max="3807" width="9.42578125" style="6" customWidth="1"/>
    <col min="3808" max="3811" width="9.140625" style="6" customWidth="1"/>
    <col min="3812" max="3818" width="10.28515625" style="6" customWidth="1"/>
    <col min="3819" max="3819" width="11" style="6" customWidth="1"/>
    <col min="3820" max="3823" width="15.28515625" style="6" customWidth="1"/>
    <col min="3824" max="3824" width="8.5703125" style="6" customWidth="1"/>
    <col min="3825" max="3825" width="8.85546875" style="6" customWidth="1"/>
    <col min="3826" max="3826" width="11.42578125" style="6" customWidth="1"/>
    <col min="3827" max="3827" width="9.140625" style="6" customWidth="1"/>
    <col min="3828" max="3828" width="9.42578125" style="6" customWidth="1"/>
    <col min="3829" max="3829" width="8.7109375" style="6" customWidth="1"/>
    <col min="3830" max="3834" width="10.85546875" style="6" customWidth="1"/>
    <col min="3835" max="3850" width="9.140625" style="6" customWidth="1"/>
    <col min="3851" max="4014" width="9.140625" style="6"/>
    <col min="4015" max="4015" width="6.28515625" style="6" customWidth="1"/>
    <col min="4016" max="4016" width="29.140625" style="6" customWidth="1"/>
    <col min="4017" max="4017" width="8.42578125" style="6" customWidth="1"/>
    <col min="4018" max="4018" width="7.42578125" style="6" customWidth="1"/>
    <col min="4019" max="4019" width="7.7109375" style="6" customWidth="1"/>
    <col min="4020" max="4020" width="10.85546875" style="6" customWidth="1"/>
    <col min="4021" max="4022" width="7.5703125" style="6" customWidth="1"/>
    <col min="4023" max="4023" width="8.28515625" style="6" customWidth="1"/>
    <col min="4024" max="4024" width="10.5703125" style="6" customWidth="1"/>
    <col min="4025" max="4026" width="9.140625" style="6" customWidth="1"/>
    <col min="4027" max="4027" width="10.5703125" style="6" customWidth="1"/>
    <col min="4028" max="4030" width="9.140625" style="6" customWidth="1"/>
    <col min="4031" max="4032" width="10.5703125" style="6" customWidth="1"/>
    <col min="4033" max="4034" width="9.28515625" style="6" customWidth="1"/>
    <col min="4035" max="4035" width="9.7109375" style="6" customWidth="1"/>
    <col min="4036" max="4038" width="9.28515625" style="6" customWidth="1"/>
    <col min="4039" max="4058" width="9.42578125" style="6" customWidth="1"/>
    <col min="4059" max="4059" width="11.28515625" style="6" customWidth="1"/>
    <col min="4060" max="4063" width="9.42578125" style="6" customWidth="1"/>
    <col min="4064" max="4067" width="9.140625" style="6" customWidth="1"/>
    <col min="4068" max="4074" width="10.28515625" style="6" customWidth="1"/>
    <col min="4075" max="4075" width="11" style="6" customWidth="1"/>
    <col min="4076" max="4079" width="15.28515625" style="6" customWidth="1"/>
    <col min="4080" max="4080" width="8.5703125" style="6" customWidth="1"/>
    <col min="4081" max="4081" width="8.85546875" style="6" customWidth="1"/>
    <col min="4082" max="4082" width="11.42578125" style="6" customWidth="1"/>
    <col min="4083" max="4083" width="9.140625" style="6" customWidth="1"/>
    <col min="4084" max="4084" width="9.42578125" style="6" customWidth="1"/>
    <col min="4085" max="4085" width="8.7109375" style="6" customWidth="1"/>
    <col min="4086" max="4090" width="10.85546875" style="6" customWidth="1"/>
    <col min="4091" max="4106" width="9.140625" style="6" customWidth="1"/>
    <col min="4107" max="4270" width="9.140625" style="6"/>
    <col min="4271" max="4271" width="6.28515625" style="6" customWidth="1"/>
    <col min="4272" max="4272" width="29.140625" style="6" customWidth="1"/>
    <col min="4273" max="4273" width="8.42578125" style="6" customWidth="1"/>
    <col min="4274" max="4274" width="7.42578125" style="6" customWidth="1"/>
    <col min="4275" max="4275" width="7.7109375" style="6" customWidth="1"/>
    <col min="4276" max="4276" width="10.85546875" style="6" customWidth="1"/>
    <col min="4277" max="4278" width="7.5703125" style="6" customWidth="1"/>
    <col min="4279" max="4279" width="8.28515625" style="6" customWidth="1"/>
    <col min="4280" max="4280" width="10.5703125" style="6" customWidth="1"/>
    <col min="4281" max="4282" width="9.140625" style="6" customWidth="1"/>
    <col min="4283" max="4283" width="10.5703125" style="6" customWidth="1"/>
    <col min="4284" max="4286" width="9.140625" style="6" customWidth="1"/>
    <col min="4287" max="4288" width="10.5703125" style="6" customWidth="1"/>
    <col min="4289" max="4290" width="9.28515625" style="6" customWidth="1"/>
    <col min="4291" max="4291" width="9.7109375" style="6" customWidth="1"/>
    <col min="4292" max="4294" width="9.28515625" style="6" customWidth="1"/>
    <col min="4295" max="4314" width="9.42578125" style="6" customWidth="1"/>
    <col min="4315" max="4315" width="11.28515625" style="6" customWidth="1"/>
    <col min="4316" max="4319" width="9.42578125" style="6" customWidth="1"/>
    <col min="4320" max="4323" width="9.140625" style="6" customWidth="1"/>
    <col min="4324" max="4330" width="10.28515625" style="6" customWidth="1"/>
    <col min="4331" max="4331" width="11" style="6" customWidth="1"/>
    <col min="4332" max="4335" width="15.28515625" style="6" customWidth="1"/>
    <col min="4336" max="4336" width="8.5703125" style="6" customWidth="1"/>
    <col min="4337" max="4337" width="8.85546875" style="6" customWidth="1"/>
    <col min="4338" max="4338" width="11.42578125" style="6" customWidth="1"/>
    <col min="4339" max="4339" width="9.140625" style="6" customWidth="1"/>
    <col min="4340" max="4340" width="9.42578125" style="6" customWidth="1"/>
    <col min="4341" max="4341" width="8.7109375" style="6" customWidth="1"/>
    <col min="4342" max="4346" width="10.85546875" style="6" customWidth="1"/>
    <col min="4347" max="4362" width="9.140625" style="6" customWidth="1"/>
    <col min="4363" max="4526" width="9.140625" style="6"/>
    <col min="4527" max="4527" width="6.28515625" style="6" customWidth="1"/>
    <col min="4528" max="4528" width="29.140625" style="6" customWidth="1"/>
    <col min="4529" max="4529" width="8.42578125" style="6" customWidth="1"/>
    <col min="4530" max="4530" width="7.42578125" style="6" customWidth="1"/>
    <col min="4531" max="4531" width="7.7109375" style="6" customWidth="1"/>
    <col min="4532" max="4532" width="10.85546875" style="6" customWidth="1"/>
    <col min="4533" max="4534" width="7.5703125" style="6" customWidth="1"/>
    <col min="4535" max="4535" width="8.28515625" style="6" customWidth="1"/>
    <col min="4536" max="4536" width="10.5703125" style="6" customWidth="1"/>
    <col min="4537" max="4538" width="9.140625" style="6" customWidth="1"/>
    <col min="4539" max="4539" width="10.5703125" style="6" customWidth="1"/>
    <col min="4540" max="4542" width="9.140625" style="6" customWidth="1"/>
    <col min="4543" max="4544" width="10.5703125" style="6" customWidth="1"/>
    <col min="4545" max="4546" width="9.28515625" style="6" customWidth="1"/>
    <col min="4547" max="4547" width="9.7109375" style="6" customWidth="1"/>
    <col min="4548" max="4550" width="9.28515625" style="6" customWidth="1"/>
    <col min="4551" max="4570" width="9.42578125" style="6" customWidth="1"/>
    <col min="4571" max="4571" width="11.28515625" style="6" customWidth="1"/>
    <col min="4572" max="4575" width="9.42578125" style="6" customWidth="1"/>
    <col min="4576" max="4579" width="9.140625" style="6" customWidth="1"/>
    <col min="4580" max="4586" width="10.28515625" style="6" customWidth="1"/>
    <col min="4587" max="4587" width="11" style="6" customWidth="1"/>
    <col min="4588" max="4591" width="15.28515625" style="6" customWidth="1"/>
    <col min="4592" max="4592" width="8.5703125" style="6" customWidth="1"/>
    <col min="4593" max="4593" width="8.85546875" style="6" customWidth="1"/>
    <col min="4594" max="4594" width="11.42578125" style="6" customWidth="1"/>
    <col min="4595" max="4595" width="9.140625" style="6" customWidth="1"/>
    <col min="4596" max="4596" width="9.42578125" style="6" customWidth="1"/>
    <col min="4597" max="4597" width="8.7109375" style="6" customWidth="1"/>
    <col min="4598" max="4602" width="10.85546875" style="6" customWidth="1"/>
    <col min="4603" max="4618" width="9.140625" style="6" customWidth="1"/>
    <col min="4619" max="4782" width="9.140625" style="6"/>
    <col min="4783" max="4783" width="6.28515625" style="6" customWidth="1"/>
    <col min="4784" max="4784" width="29.140625" style="6" customWidth="1"/>
    <col min="4785" max="4785" width="8.42578125" style="6" customWidth="1"/>
    <col min="4786" max="4786" width="7.42578125" style="6" customWidth="1"/>
    <col min="4787" max="4787" width="7.7109375" style="6" customWidth="1"/>
    <col min="4788" max="4788" width="10.85546875" style="6" customWidth="1"/>
    <col min="4789" max="4790" width="7.5703125" style="6" customWidth="1"/>
    <col min="4791" max="4791" width="8.28515625" style="6" customWidth="1"/>
    <col min="4792" max="4792" width="10.5703125" style="6" customWidth="1"/>
    <col min="4793" max="4794" width="9.140625" style="6" customWidth="1"/>
    <col min="4795" max="4795" width="10.5703125" style="6" customWidth="1"/>
    <col min="4796" max="4798" width="9.140625" style="6" customWidth="1"/>
    <col min="4799" max="4800" width="10.5703125" style="6" customWidth="1"/>
    <col min="4801" max="4802" width="9.28515625" style="6" customWidth="1"/>
    <col min="4803" max="4803" width="9.7109375" style="6" customWidth="1"/>
    <col min="4804" max="4806" width="9.28515625" style="6" customWidth="1"/>
    <col min="4807" max="4826" width="9.42578125" style="6" customWidth="1"/>
    <col min="4827" max="4827" width="11.28515625" style="6" customWidth="1"/>
    <col min="4828" max="4831" width="9.42578125" style="6" customWidth="1"/>
    <col min="4832" max="4835" width="9.140625" style="6" customWidth="1"/>
    <col min="4836" max="4842" width="10.28515625" style="6" customWidth="1"/>
    <col min="4843" max="4843" width="11" style="6" customWidth="1"/>
    <col min="4844" max="4847" width="15.28515625" style="6" customWidth="1"/>
    <col min="4848" max="4848" width="8.5703125" style="6" customWidth="1"/>
    <col min="4849" max="4849" width="8.85546875" style="6" customWidth="1"/>
    <col min="4850" max="4850" width="11.42578125" style="6" customWidth="1"/>
    <col min="4851" max="4851" width="9.140625" style="6" customWidth="1"/>
    <col min="4852" max="4852" width="9.42578125" style="6" customWidth="1"/>
    <col min="4853" max="4853" width="8.7109375" style="6" customWidth="1"/>
    <col min="4854" max="4858" width="10.85546875" style="6" customWidth="1"/>
    <col min="4859" max="4874" width="9.140625" style="6" customWidth="1"/>
    <col min="4875" max="5038" width="9.140625" style="6"/>
    <col min="5039" max="5039" width="6.28515625" style="6" customWidth="1"/>
    <col min="5040" max="5040" width="29.140625" style="6" customWidth="1"/>
    <col min="5041" max="5041" width="8.42578125" style="6" customWidth="1"/>
    <col min="5042" max="5042" width="7.42578125" style="6" customWidth="1"/>
    <col min="5043" max="5043" width="7.7109375" style="6" customWidth="1"/>
    <col min="5044" max="5044" width="10.85546875" style="6" customWidth="1"/>
    <col min="5045" max="5046" width="7.5703125" style="6" customWidth="1"/>
    <col min="5047" max="5047" width="8.28515625" style="6" customWidth="1"/>
    <col min="5048" max="5048" width="10.5703125" style="6" customWidth="1"/>
    <col min="5049" max="5050" width="9.140625" style="6" customWidth="1"/>
    <col min="5051" max="5051" width="10.5703125" style="6" customWidth="1"/>
    <col min="5052" max="5054" width="9.140625" style="6" customWidth="1"/>
    <col min="5055" max="5056" width="10.5703125" style="6" customWidth="1"/>
    <col min="5057" max="5058" width="9.28515625" style="6" customWidth="1"/>
    <col min="5059" max="5059" width="9.7109375" style="6" customWidth="1"/>
    <col min="5060" max="5062" width="9.28515625" style="6" customWidth="1"/>
    <col min="5063" max="5082" width="9.42578125" style="6" customWidth="1"/>
    <col min="5083" max="5083" width="11.28515625" style="6" customWidth="1"/>
    <col min="5084" max="5087" width="9.42578125" style="6" customWidth="1"/>
    <col min="5088" max="5091" width="9.140625" style="6" customWidth="1"/>
    <col min="5092" max="5098" width="10.28515625" style="6" customWidth="1"/>
    <col min="5099" max="5099" width="11" style="6" customWidth="1"/>
    <col min="5100" max="5103" width="15.28515625" style="6" customWidth="1"/>
    <col min="5104" max="5104" width="8.5703125" style="6" customWidth="1"/>
    <col min="5105" max="5105" width="8.85546875" style="6" customWidth="1"/>
    <col min="5106" max="5106" width="11.42578125" style="6" customWidth="1"/>
    <col min="5107" max="5107" width="9.140625" style="6" customWidth="1"/>
    <col min="5108" max="5108" width="9.42578125" style="6" customWidth="1"/>
    <col min="5109" max="5109" width="8.7109375" style="6" customWidth="1"/>
    <col min="5110" max="5114" width="10.85546875" style="6" customWidth="1"/>
    <col min="5115" max="5130" width="9.140625" style="6" customWidth="1"/>
    <col min="5131" max="5294" width="9.140625" style="6"/>
    <col min="5295" max="5295" width="6.28515625" style="6" customWidth="1"/>
    <col min="5296" max="5296" width="29.140625" style="6" customWidth="1"/>
    <col min="5297" max="5297" width="8.42578125" style="6" customWidth="1"/>
    <col min="5298" max="5298" width="7.42578125" style="6" customWidth="1"/>
    <col min="5299" max="5299" width="7.7109375" style="6" customWidth="1"/>
    <col min="5300" max="5300" width="10.85546875" style="6" customWidth="1"/>
    <col min="5301" max="5302" width="7.5703125" style="6" customWidth="1"/>
    <col min="5303" max="5303" width="8.28515625" style="6" customWidth="1"/>
    <col min="5304" max="5304" width="10.5703125" style="6" customWidth="1"/>
    <col min="5305" max="5306" width="9.140625" style="6" customWidth="1"/>
    <col min="5307" max="5307" width="10.5703125" style="6" customWidth="1"/>
    <col min="5308" max="5310" width="9.140625" style="6" customWidth="1"/>
    <col min="5311" max="5312" width="10.5703125" style="6" customWidth="1"/>
    <col min="5313" max="5314" width="9.28515625" style="6" customWidth="1"/>
    <col min="5315" max="5315" width="9.7109375" style="6" customWidth="1"/>
    <col min="5316" max="5318" width="9.28515625" style="6" customWidth="1"/>
    <col min="5319" max="5338" width="9.42578125" style="6" customWidth="1"/>
    <col min="5339" max="5339" width="11.28515625" style="6" customWidth="1"/>
    <col min="5340" max="5343" width="9.42578125" style="6" customWidth="1"/>
    <col min="5344" max="5347" width="9.140625" style="6" customWidth="1"/>
    <col min="5348" max="5354" width="10.28515625" style="6" customWidth="1"/>
    <col min="5355" max="5355" width="11" style="6" customWidth="1"/>
    <col min="5356" max="5359" width="15.28515625" style="6" customWidth="1"/>
    <col min="5360" max="5360" width="8.5703125" style="6" customWidth="1"/>
    <col min="5361" max="5361" width="8.85546875" style="6" customWidth="1"/>
    <col min="5362" max="5362" width="11.42578125" style="6" customWidth="1"/>
    <col min="5363" max="5363" width="9.140625" style="6" customWidth="1"/>
    <col min="5364" max="5364" width="9.42578125" style="6" customWidth="1"/>
    <col min="5365" max="5365" width="8.7109375" style="6" customWidth="1"/>
    <col min="5366" max="5370" width="10.85546875" style="6" customWidth="1"/>
    <col min="5371" max="5386" width="9.140625" style="6" customWidth="1"/>
    <col min="5387" max="5550" width="9.140625" style="6"/>
    <col min="5551" max="5551" width="6.28515625" style="6" customWidth="1"/>
    <col min="5552" max="5552" width="29.140625" style="6" customWidth="1"/>
    <col min="5553" max="5553" width="8.42578125" style="6" customWidth="1"/>
    <col min="5554" max="5554" width="7.42578125" style="6" customWidth="1"/>
    <col min="5555" max="5555" width="7.7109375" style="6" customWidth="1"/>
    <col min="5556" max="5556" width="10.85546875" style="6" customWidth="1"/>
    <col min="5557" max="5558" width="7.5703125" style="6" customWidth="1"/>
    <col min="5559" max="5559" width="8.28515625" style="6" customWidth="1"/>
    <col min="5560" max="5560" width="10.5703125" style="6" customWidth="1"/>
    <col min="5561" max="5562" width="9.140625" style="6" customWidth="1"/>
    <col min="5563" max="5563" width="10.5703125" style="6" customWidth="1"/>
    <col min="5564" max="5566" width="9.140625" style="6" customWidth="1"/>
    <col min="5567" max="5568" width="10.5703125" style="6" customWidth="1"/>
    <col min="5569" max="5570" width="9.28515625" style="6" customWidth="1"/>
    <col min="5571" max="5571" width="9.7109375" style="6" customWidth="1"/>
    <col min="5572" max="5574" width="9.28515625" style="6" customWidth="1"/>
    <col min="5575" max="5594" width="9.42578125" style="6" customWidth="1"/>
    <col min="5595" max="5595" width="11.28515625" style="6" customWidth="1"/>
    <col min="5596" max="5599" width="9.42578125" style="6" customWidth="1"/>
    <col min="5600" max="5603" width="9.140625" style="6" customWidth="1"/>
    <col min="5604" max="5610" width="10.28515625" style="6" customWidth="1"/>
    <col min="5611" max="5611" width="11" style="6" customWidth="1"/>
    <col min="5612" max="5615" width="15.28515625" style="6" customWidth="1"/>
    <col min="5616" max="5616" width="8.5703125" style="6" customWidth="1"/>
    <col min="5617" max="5617" width="8.85546875" style="6" customWidth="1"/>
    <col min="5618" max="5618" width="11.42578125" style="6" customWidth="1"/>
    <col min="5619" max="5619" width="9.140625" style="6" customWidth="1"/>
    <col min="5620" max="5620" width="9.42578125" style="6" customWidth="1"/>
    <col min="5621" max="5621" width="8.7109375" style="6" customWidth="1"/>
    <col min="5622" max="5626" width="10.85546875" style="6" customWidth="1"/>
    <col min="5627" max="5642" width="9.140625" style="6" customWidth="1"/>
    <col min="5643" max="5806" width="9.140625" style="6"/>
    <col min="5807" max="5807" width="6.28515625" style="6" customWidth="1"/>
    <col min="5808" max="5808" width="29.140625" style="6" customWidth="1"/>
    <col min="5809" max="5809" width="8.42578125" style="6" customWidth="1"/>
    <col min="5810" max="5810" width="7.42578125" style="6" customWidth="1"/>
    <col min="5811" max="5811" width="7.7109375" style="6" customWidth="1"/>
    <col min="5812" max="5812" width="10.85546875" style="6" customWidth="1"/>
    <col min="5813" max="5814" width="7.5703125" style="6" customWidth="1"/>
    <col min="5815" max="5815" width="8.28515625" style="6" customWidth="1"/>
    <col min="5816" max="5816" width="10.5703125" style="6" customWidth="1"/>
    <col min="5817" max="5818" width="9.140625" style="6" customWidth="1"/>
    <col min="5819" max="5819" width="10.5703125" style="6" customWidth="1"/>
    <col min="5820" max="5822" width="9.140625" style="6" customWidth="1"/>
    <col min="5823" max="5824" width="10.5703125" style="6" customWidth="1"/>
    <col min="5825" max="5826" width="9.28515625" style="6" customWidth="1"/>
    <col min="5827" max="5827" width="9.7109375" style="6" customWidth="1"/>
    <col min="5828" max="5830" width="9.28515625" style="6" customWidth="1"/>
    <col min="5831" max="5850" width="9.42578125" style="6" customWidth="1"/>
    <col min="5851" max="5851" width="11.28515625" style="6" customWidth="1"/>
    <col min="5852" max="5855" width="9.42578125" style="6" customWidth="1"/>
    <col min="5856" max="5859" width="9.140625" style="6" customWidth="1"/>
    <col min="5860" max="5866" width="10.28515625" style="6" customWidth="1"/>
    <col min="5867" max="5867" width="11" style="6" customWidth="1"/>
    <col min="5868" max="5871" width="15.28515625" style="6" customWidth="1"/>
    <col min="5872" max="5872" width="8.5703125" style="6" customWidth="1"/>
    <col min="5873" max="5873" width="8.85546875" style="6" customWidth="1"/>
    <col min="5874" max="5874" width="11.42578125" style="6" customWidth="1"/>
    <col min="5875" max="5875" width="9.140625" style="6" customWidth="1"/>
    <col min="5876" max="5876" width="9.42578125" style="6" customWidth="1"/>
    <col min="5877" max="5877" width="8.7109375" style="6" customWidth="1"/>
    <col min="5878" max="5882" width="10.85546875" style="6" customWidth="1"/>
    <col min="5883" max="5898" width="9.140625" style="6" customWidth="1"/>
    <col min="5899" max="6062" width="9.140625" style="6"/>
    <col min="6063" max="6063" width="6.28515625" style="6" customWidth="1"/>
    <col min="6064" max="6064" width="29.140625" style="6" customWidth="1"/>
    <col min="6065" max="6065" width="8.42578125" style="6" customWidth="1"/>
    <col min="6066" max="6066" width="7.42578125" style="6" customWidth="1"/>
    <col min="6067" max="6067" width="7.7109375" style="6" customWidth="1"/>
    <col min="6068" max="6068" width="10.85546875" style="6" customWidth="1"/>
    <col min="6069" max="6070" width="7.5703125" style="6" customWidth="1"/>
    <col min="6071" max="6071" width="8.28515625" style="6" customWidth="1"/>
    <col min="6072" max="6072" width="10.5703125" style="6" customWidth="1"/>
    <col min="6073" max="6074" width="9.140625" style="6" customWidth="1"/>
    <col min="6075" max="6075" width="10.5703125" style="6" customWidth="1"/>
    <col min="6076" max="6078" width="9.140625" style="6" customWidth="1"/>
    <col min="6079" max="6080" width="10.5703125" style="6" customWidth="1"/>
    <col min="6081" max="6082" width="9.28515625" style="6" customWidth="1"/>
    <col min="6083" max="6083" width="9.7109375" style="6" customWidth="1"/>
    <col min="6084" max="6086" width="9.28515625" style="6" customWidth="1"/>
    <col min="6087" max="6106" width="9.42578125" style="6" customWidth="1"/>
    <col min="6107" max="6107" width="11.28515625" style="6" customWidth="1"/>
    <col min="6108" max="6111" width="9.42578125" style="6" customWidth="1"/>
    <col min="6112" max="6115" width="9.140625" style="6" customWidth="1"/>
    <col min="6116" max="6122" width="10.28515625" style="6" customWidth="1"/>
    <col min="6123" max="6123" width="11" style="6" customWidth="1"/>
    <col min="6124" max="6127" width="15.28515625" style="6" customWidth="1"/>
    <col min="6128" max="6128" width="8.5703125" style="6" customWidth="1"/>
    <col min="6129" max="6129" width="8.85546875" style="6" customWidth="1"/>
    <col min="6130" max="6130" width="11.42578125" style="6" customWidth="1"/>
    <col min="6131" max="6131" width="9.140625" style="6" customWidth="1"/>
    <col min="6132" max="6132" width="9.42578125" style="6" customWidth="1"/>
    <col min="6133" max="6133" width="8.7109375" style="6" customWidth="1"/>
    <col min="6134" max="6138" width="10.85546875" style="6" customWidth="1"/>
    <col min="6139" max="6154" width="9.140625" style="6" customWidth="1"/>
    <col min="6155" max="6318" width="9.140625" style="6"/>
    <col min="6319" max="6319" width="6.28515625" style="6" customWidth="1"/>
    <col min="6320" max="6320" width="29.140625" style="6" customWidth="1"/>
    <col min="6321" max="6321" width="8.42578125" style="6" customWidth="1"/>
    <col min="6322" max="6322" width="7.42578125" style="6" customWidth="1"/>
    <col min="6323" max="6323" width="7.7109375" style="6" customWidth="1"/>
    <col min="6324" max="6324" width="10.85546875" style="6" customWidth="1"/>
    <col min="6325" max="6326" width="7.5703125" style="6" customWidth="1"/>
    <col min="6327" max="6327" width="8.28515625" style="6" customWidth="1"/>
    <col min="6328" max="6328" width="10.5703125" style="6" customWidth="1"/>
    <col min="6329" max="6330" width="9.140625" style="6" customWidth="1"/>
    <col min="6331" max="6331" width="10.5703125" style="6" customWidth="1"/>
    <col min="6332" max="6334" width="9.140625" style="6" customWidth="1"/>
    <col min="6335" max="6336" width="10.5703125" style="6" customWidth="1"/>
    <col min="6337" max="6338" width="9.28515625" style="6" customWidth="1"/>
    <col min="6339" max="6339" width="9.7109375" style="6" customWidth="1"/>
    <col min="6340" max="6342" width="9.28515625" style="6" customWidth="1"/>
    <col min="6343" max="6362" width="9.42578125" style="6" customWidth="1"/>
    <col min="6363" max="6363" width="11.28515625" style="6" customWidth="1"/>
    <col min="6364" max="6367" width="9.42578125" style="6" customWidth="1"/>
    <col min="6368" max="6371" width="9.140625" style="6" customWidth="1"/>
    <col min="6372" max="6378" width="10.28515625" style="6" customWidth="1"/>
    <col min="6379" max="6379" width="11" style="6" customWidth="1"/>
    <col min="6380" max="6383" width="15.28515625" style="6" customWidth="1"/>
    <col min="6384" max="6384" width="8.5703125" style="6" customWidth="1"/>
    <col min="6385" max="6385" width="8.85546875" style="6" customWidth="1"/>
    <col min="6386" max="6386" width="11.42578125" style="6" customWidth="1"/>
    <col min="6387" max="6387" width="9.140625" style="6" customWidth="1"/>
    <col min="6388" max="6388" width="9.42578125" style="6" customWidth="1"/>
    <col min="6389" max="6389" width="8.7109375" style="6" customWidth="1"/>
    <col min="6390" max="6394" width="10.85546875" style="6" customWidth="1"/>
    <col min="6395" max="6410" width="9.140625" style="6" customWidth="1"/>
    <col min="6411" max="6574" width="9.140625" style="6"/>
    <col min="6575" max="6575" width="6.28515625" style="6" customWidth="1"/>
    <col min="6576" max="6576" width="29.140625" style="6" customWidth="1"/>
    <col min="6577" max="6577" width="8.42578125" style="6" customWidth="1"/>
    <col min="6578" max="6578" width="7.42578125" style="6" customWidth="1"/>
    <col min="6579" max="6579" width="7.7109375" style="6" customWidth="1"/>
    <col min="6580" max="6580" width="10.85546875" style="6" customWidth="1"/>
    <col min="6581" max="6582" width="7.5703125" style="6" customWidth="1"/>
    <col min="6583" max="6583" width="8.28515625" style="6" customWidth="1"/>
    <col min="6584" max="6584" width="10.5703125" style="6" customWidth="1"/>
    <col min="6585" max="6586" width="9.140625" style="6" customWidth="1"/>
    <col min="6587" max="6587" width="10.5703125" style="6" customWidth="1"/>
    <col min="6588" max="6590" width="9.140625" style="6" customWidth="1"/>
    <col min="6591" max="6592" width="10.5703125" style="6" customWidth="1"/>
    <col min="6593" max="6594" width="9.28515625" style="6" customWidth="1"/>
    <col min="6595" max="6595" width="9.7109375" style="6" customWidth="1"/>
    <col min="6596" max="6598" width="9.28515625" style="6" customWidth="1"/>
    <col min="6599" max="6618" width="9.42578125" style="6" customWidth="1"/>
    <col min="6619" max="6619" width="11.28515625" style="6" customWidth="1"/>
    <col min="6620" max="6623" width="9.42578125" style="6" customWidth="1"/>
    <col min="6624" max="6627" width="9.140625" style="6" customWidth="1"/>
    <col min="6628" max="6634" width="10.28515625" style="6" customWidth="1"/>
    <col min="6635" max="6635" width="11" style="6" customWidth="1"/>
    <col min="6636" max="6639" width="15.28515625" style="6" customWidth="1"/>
    <col min="6640" max="6640" width="8.5703125" style="6" customWidth="1"/>
    <col min="6641" max="6641" width="8.85546875" style="6" customWidth="1"/>
    <col min="6642" max="6642" width="11.42578125" style="6" customWidth="1"/>
    <col min="6643" max="6643" width="9.140625" style="6" customWidth="1"/>
    <col min="6644" max="6644" width="9.42578125" style="6" customWidth="1"/>
    <col min="6645" max="6645" width="8.7109375" style="6" customWidth="1"/>
    <col min="6646" max="6650" width="10.85546875" style="6" customWidth="1"/>
    <col min="6651" max="6666" width="9.140625" style="6" customWidth="1"/>
    <col min="6667" max="6830" width="9.140625" style="6"/>
    <col min="6831" max="6831" width="6.28515625" style="6" customWidth="1"/>
    <col min="6832" max="6832" width="29.140625" style="6" customWidth="1"/>
    <col min="6833" max="6833" width="8.42578125" style="6" customWidth="1"/>
    <col min="6834" max="6834" width="7.42578125" style="6" customWidth="1"/>
    <col min="6835" max="6835" width="7.7109375" style="6" customWidth="1"/>
    <col min="6836" max="6836" width="10.85546875" style="6" customWidth="1"/>
    <col min="6837" max="6838" width="7.5703125" style="6" customWidth="1"/>
    <col min="6839" max="6839" width="8.28515625" style="6" customWidth="1"/>
    <col min="6840" max="6840" width="10.5703125" style="6" customWidth="1"/>
    <col min="6841" max="6842" width="9.140625" style="6" customWidth="1"/>
    <col min="6843" max="6843" width="10.5703125" style="6" customWidth="1"/>
    <col min="6844" max="6846" width="9.140625" style="6" customWidth="1"/>
    <col min="6847" max="6848" width="10.5703125" style="6" customWidth="1"/>
    <col min="6849" max="6850" width="9.28515625" style="6" customWidth="1"/>
    <col min="6851" max="6851" width="9.7109375" style="6" customWidth="1"/>
    <col min="6852" max="6854" width="9.28515625" style="6" customWidth="1"/>
    <col min="6855" max="6874" width="9.42578125" style="6" customWidth="1"/>
    <col min="6875" max="6875" width="11.28515625" style="6" customWidth="1"/>
    <col min="6876" max="6879" width="9.42578125" style="6" customWidth="1"/>
    <col min="6880" max="6883" width="9.140625" style="6" customWidth="1"/>
    <col min="6884" max="6890" width="10.28515625" style="6" customWidth="1"/>
    <col min="6891" max="6891" width="11" style="6" customWidth="1"/>
    <col min="6892" max="6895" width="15.28515625" style="6" customWidth="1"/>
    <col min="6896" max="6896" width="8.5703125" style="6" customWidth="1"/>
    <col min="6897" max="6897" width="8.85546875" style="6" customWidth="1"/>
    <col min="6898" max="6898" width="11.42578125" style="6" customWidth="1"/>
    <col min="6899" max="6899" width="9.140625" style="6" customWidth="1"/>
    <col min="6900" max="6900" width="9.42578125" style="6" customWidth="1"/>
    <col min="6901" max="6901" width="8.7109375" style="6" customWidth="1"/>
    <col min="6902" max="6906" width="10.85546875" style="6" customWidth="1"/>
    <col min="6907" max="6922" width="9.140625" style="6" customWidth="1"/>
    <col min="6923" max="7086" width="9.140625" style="6"/>
    <col min="7087" max="7087" width="6.28515625" style="6" customWidth="1"/>
    <col min="7088" max="7088" width="29.140625" style="6" customWidth="1"/>
    <col min="7089" max="7089" width="8.42578125" style="6" customWidth="1"/>
    <col min="7090" max="7090" width="7.42578125" style="6" customWidth="1"/>
    <col min="7091" max="7091" width="7.7109375" style="6" customWidth="1"/>
    <col min="7092" max="7092" width="10.85546875" style="6" customWidth="1"/>
    <col min="7093" max="7094" width="7.5703125" style="6" customWidth="1"/>
    <col min="7095" max="7095" width="8.28515625" style="6" customWidth="1"/>
    <col min="7096" max="7096" width="10.5703125" style="6" customWidth="1"/>
    <col min="7097" max="7098" width="9.140625" style="6" customWidth="1"/>
    <col min="7099" max="7099" width="10.5703125" style="6" customWidth="1"/>
    <col min="7100" max="7102" width="9.140625" style="6" customWidth="1"/>
    <col min="7103" max="7104" width="10.5703125" style="6" customWidth="1"/>
    <col min="7105" max="7106" width="9.28515625" style="6" customWidth="1"/>
    <col min="7107" max="7107" width="9.7109375" style="6" customWidth="1"/>
    <col min="7108" max="7110" width="9.28515625" style="6" customWidth="1"/>
    <col min="7111" max="7130" width="9.42578125" style="6" customWidth="1"/>
    <col min="7131" max="7131" width="11.28515625" style="6" customWidth="1"/>
    <col min="7132" max="7135" width="9.42578125" style="6" customWidth="1"/>
    <col min="7136" max="7139" width="9.140625" style="6" customWidth="1"/>
    <col min="7140" max="7146" width="10.28515625" style="6" customWidth="1"/>
    <col min="7147" max="7147" width="11" style="6" customWidth="1"/>
    <col min="7148" max="7151" width="15.28515625" style="6" customWidth="1"/>
    <col min="7152" max="7152" width="8.5703125" style="6" customWidth="1"/>
    <col min="7153" max="7153" width="8.85546875" style="6" customWidth="1"/>
    <col min="7154" max="7154" width="11.42578125" style="6" customWidth="1"/>
    <col min="7155" max="7155" width="9.140625" style="6" customWidth="1"/>
    <col min="7156" max="7156" width="9.42578125" style="6" customWidth="1"/>
    <col min="7157" max="7157" width="8.7109375" style="6" customWidth="1"/>
    <col min="7158" max="7162" width="10.85546875" style="6" customWidth="1"/>
    <col min="7163" max="7178" width="9.140625" style="6" customWidth="1"/>
    <col min="7179" max="7342" width="9.140625" style="6"/>
    <col min="7343" max="7343" width="6.28515625" style="6" customWidth="1"/>
    <col min="7344" max="7344" width="29.140625" style="6" customWidth="1"/>
    <col min="7345" max="7345" width="8.42578125" style="6" customWidth="1"/>
    <col min="7346" max="7346" width="7.42578125" style="6" customWidth="1"/>
    <col min="7347" max="7347" width="7.7109375" style="6" customWidth="1"/>
    <col min="7348" max="7348" width="10.85546875" style="6" customWidth="1"/>
    <col min="7349" max="7350" width="7.5703125" style="6" customWidth="1"/>
    <col min="7351" max="7351" width="8.28515625" style="6" customWidth="1"/>
    <col min="7352" max="7352" width="10.5703125" style="6" customWidth="1"/>
    <col min="7353" max="7354" width="9.140625" style="6" customWidth="1"/>
    <col min="7355" max="7355" width="10.5703125" style="6" customWidth="1"/>
    <col min="7356" max="7358" width="9.140625" style="6" customWidth="1"/>
    <col min="7359" max="7360" width="10.5703125" style="6" customWidth="1"/>
    <col min="7361" max="7362" width="9.28515625" style="6" customWidth="1"/>
    <col min="7363" max="7363" width="9.7109375" style="6" customWidth="1"/>
    <col min="7364" max="7366" width="9.28515625" style="6" customWidth="1"/>
    <col min="7367" max="7386" width="9.42578125" style="6" customWidth="1"/>
    <col min="7387" max="7387" width="11.28515625" style="6" customWidth="1"/>
    <col min="7388" max="7391" width="9.42578125" style="6" customWidth="1"/>
    <col min="7392" max="7395" width="9.140625" style="6" customWidth="1"/>
    <col min="7396" max="7402" width="10.28515625" style="6" customWidth="1"/>
    <col min="7403" max="7403" width="11" style="6" customWidth="1"/>
    <col min="7404" max="7407" width="15.28515625" style="6" customWidth="1"/>
    <col min="7408" max="7408" width="8.5703125" style="6" customWidth="1"/>
    <col min="7409" max="7409" width="8.85546875" style="6" customWidth="1"/>
    <col min="7410" max="7410" width="11.42578125" style="6" customWidth="1"/>
    <col min="7411" max="7411" width="9.140625" style="6" customWidth="1"/>
    <col min="7412" max="7412" width="9.42578125" style="6" customWidth="1"/>
    <col min="7413" max="7413" width="8.7109375" style="6" customWidth="1"/>
    <col min="7414" max="7418" width="10.85546875" style="6" customWidth="1"/>
    <col min="7419" max="7434" width="9.140625" style="6" customWidth="1"/>
    <col min="7435" max="7598" width="9.140625" style="6"/>
    <col min="7599" max="7599" width="6.28515625" style="6" customWidth="1"/>
    <col min="7600" max="7600" width="29.140625" style="6" customWidth="1"/>
    <col min="7601" max="7601" width="8.42578125" style="6" customWidth="1"/>
    <col min="7602" max="7602" width="7.42578125" style="6" customWidth="1"/>
    <col min="7603" max="7603" width="7.7109375" style="6" customWidth="1"/>
    <col min="7604" max="7604" width="10.85546875" style="6" customWidth="1"/>
    <col min="7605" max="7606" width="7.5703125" style="6" customWidth="1"/>
    <col min="7607" max="7607" width="8.28515625" style="6" customWidth="1"/>
    <col min="7608" max="7608" width="10.5703125" style="6" customWidth="1"/>
    <col min="7609" max="7610" width="9.140625" style="6" customWidth="1"/>
    <col min="7611" max="7611" width="10.5703125" style="6" customWidth="1"/>
    <col min="7612" max="7614" width="9.140625" style="6" customWidth="1"/>
    <col min="7615" max="7616" width="10.5703125" style="6" customWidth="1"/>
    <col min="7617" max="7618" width="9.28515625" style="6" customWidth="1"/>
    <col min="7619" max="7619" width="9.7109375" style="6" customWidth="1"/>
    <col min="7620" max="7622" width="9.28515625" style="6" customWidth="1"/>
    <col min="7623" max="7642" width="9.42578125" style="6" customWidth="1"/>
    <col min="7643" max="7643" width="11.28515625" style="6" customWidth="1"/>
    <col min="7644" max="7647" width="9.42578125" style="6" customWidth="1"/>
    <col min="7648" max="7651" width="9.140625" style="6" customWidth="1"/>
    <col min="7652" max="7658" width="10.28515625" style="6" customWidth="1"/>
    <col min="7659" max="7659" width="11" style="6" customWidth="1"/>
    <col min="7660" max="7663" width="15.28515625" style="6" customWidth="1"/>
    <col min="7664" max="7664" width="8.5703125" style="6" customWidth="1"/>
    <col min="7665" max="7665" width="8.85546875" style="6" customWidth="1"/>
    <col min="7666" max="7666" width="11.42578125" style="6" customWidth="1"/>
    <col min="7667" max="7667" width="9.140625" style="6" customWidth="1"/>
    <col min="7668" max="7668" width="9.42578125" style="6" customWidth="1"/>
    <col min="7669" max="7669" width="8.7109375" style="6" customWidth="1"/>
    <col min="7670" max="7674" width="10.85546875" style="6" customWidth="1"/>
    <col min="7675" max="7690" width="9.140625" style="6" customWidth="1"/>
    <col min="7691" max="7854" width="9.140625" style="6"/>
    <col min="7855" max="7855" width="6.28515625" style="6" customWidth="1"/>
    <col min="7856" max="7856" width="29.140625" style="6" customWidth="1"/>
    <col min="7857" max="7857" width="8.42578125" style="6" customWidth="1"/>
    <col min="7858" max="7858" width="7.42578125" style="6" customWidth="1"/>
    <col min="7859" max="7859" width="7.7109375" style="6" customWidth="1"/>
    <col min="7860" max="7860" width="10.85546875" style="6" customWidth="1"/>
    <col min="7861" max="7862" width="7.5703125" style="6" customWidth="1"/>
    <col min="7863" max="7863" width="8.28515625" style="6" customWidth="1"/>
    <col min="7864" max="7864" width="10.5703125" style="6" customWidth="1"/>
    <col min="7865" max="7866" width="9.140625" style="6" customWidth="1"/>
    <col min="7867" max="7867" width="10.5703125" style="6" customWidth="1"/>
    <col min="7868" max="7870" width="9.140625" style="6" customWidth="1"/>
    <col min="7871" max="7872" width="10.5703125" style="6" customWidth="1"/>
    <col min="7873" max="7874" width="9.28515625" style="6" customWidth="1"/>
    <col min="7875" max="7875" width="9.7109375" style="6" customWidth="1"/>
    <col min="7876" max="7878" width="9.28515625" style="6" customWidth="1"/>
    <col min="7879" max="7898" width="9.42578125" style="6" customWidth="1"/>
    <col min="7899" max="7899" width="11.28515625" style="6" customWidth="1"/>
    <col min="7900" max="7903" width="9.42578125" style="6" customWidth="1"/>
    <col min="7904" max="7907" width="9.140625" style="6" customWidth="1"/>
    <col min="7908" max="7914" width="10.28515625" style="6" customWidth="1"/>
    <col min="7915" max="7915" width="11" style="6" customWidth="1"/>
    <col min="7916" max="7919" width="15.28515625" style="6" customWidth="1"/>
    <col min="7920" max="7920" width="8.5703125" style="6" customWidth="1"/>
    <col min="7921" max="7921" width="8.85546875" style="6" customWidth="1"/>
    <col min="7922" max="7922" width="11.42578125" style="6" customWidth="1"/>
    <col min="7923" max="7923" width="9.140625" style="6" customWidth="1"/>
    <col min="7924" max="7924" width="9.42578125" style="6" customWidth="1"/>
    <col min="7925" max="7925" width="8.7109375" style="6" customWidth="1"/>
    <col min="7926" max="7930" width="10.85546875" style="6" customWidth="1"/>
    <col min="7931" max="7946" width="9.140625" style="6" customWidth="1"/>
    <col min="7947" max="8110" width="9.140625" style="6"/>
    <col min="8111" max="8111" width="6.28515625" style="6" customWidth="1"/>
    <col min="8112" max="8112" width="29.140625" style="6" customWidth="1"/>
    <col min="8113" max="8113" width="8.42578125" style="6" customWidth="1"/>
    <col min="8114" max="8114" width="7.42578125" style="6" customWidth="1"/>
    <col min="8115" max="8115" width="7.7109375" style="6" customWidth="1"/>
    <col min="8116" max="8116" width="10.85546875" style="6" customWidth="1"/>
    <col min="8117" max="8118" width="7.5703125" style="6" customWidth="1"/>
    <col min="8119" max="8119" width="8.28515625" style="6" customWidth="1"/>
    <col min="8120" max="8120" width="10.5703125" style="6" customWidth="1"/>
    <col min="8121" max="8122" width="9.140625" style="6" customWidth="1"/>
    <col min="8123" max="8123" width="10.5703125" style="6" customWidth="1"/>
    <col min="8124" max="8126" width="9.140625" style="6" customWidth="1"/>
    <col min="8127" max="8128" width="10.5703125" style="6" customWidth="1"/>
    <col min="8129" max="8130" width="9.28515625" style="6" customWidth="1"/>
    <col min="8131" max="8131" width="9.7109375" style="6" customWidth="1"/>
    <col min="8132" max="8134" width="9.28515625" style="6" customWidth="1"/>
    <col min="8135" max="8154" width="9.42578125" style="6" customWidth="1"/>
    <col min="8155" max="8155" width="11.28515625" style="6" customWidth="1"/>
    <col min="8156" max="8159" width="9.42578125" style="6" customWidth="1"/>
    <col min="8160" max="8163" width="9.140625" style="6" customWidth="1"/>
    <col min="8164" max="8170" width="10.28515625" style="6" customWidth="1"/>
    <col min="8171" max="8171" width="11" style="6" customWidth="1"/>
    <col min="8172" max="8175" width="15.28515625" style="6" customWidth="1"/>
    <col min="8176" max="8176" width="8.5703125" style="6" customWidth="1"/>
    <col min="8177" max="8177" width="8.85546875" style="6" customWidth="1"/>
    <col min="8178" max="8178" width="11.42578125" style="6" customWidth="1"/>
    <col min="8179" max="8179" width="9.140625" style="6" customWidth="1"/>
    <col min="8180" max="8180" width="9.42578125" style="6" customWidth="1"/>
    <col min="8181" max="8181" width="8.7109375" style="6" customWidth="1"/>
    <col min="8182" max="8186" width="10.85546875" style="6" customWidth="1"/>
    <col min="8187" max="8202" width="9.140625" style="6" customWidth="1"/>
    <col min="8203" max="8366" width="9.140625" style="6"/>
    <col min="8367" max="8367" width="6.28515625" style="6" customWidth="1"/>
    <col min="8368" max="8368" width="29.140625" style="6" customWidth="1"/>
    <col min="8369" max="8369" width="8.42578125" style="6" customWidth="1"/>
    <col min="8370" max="8370" width="7.42578125" style="6" customWidth="1"/>
    <col min="8371" max="8371" width="7.7109375" style="6" customWidth="1"/>
    <col min="8372" max="8372" width="10.85546875" style="6" customWidth="1"/>
    <col min="8373" max="8374" width="7.5703125" style="6" customWidth="1"/>
    <col min="8375" max="8375" width="8.28515625" style="6" customWidth="1"/>
    <col min="8376" max="8376" width="10.5703125" style="6" customWidth="1"/>
    <col min="8377" max="8378" width="9.140625" style="6" customWidth="1"/>
    <col min="8379" max="8379" width="10.5703125" style="6" customWidth="1"/>
    <col min="8380" max="8382" width="9.140625" style="6" customWidth="1"/>
    <col min="8383" max="8384" width="10.5703125" style="6" customWidth="1"/>
    <col min="8385" max="8386" width="9.28515625" style="6" customWidth="1"/>
    <col min="8387" max="8387" width="9.7109375" style="6" customWidth="1"/>
    <col min="8388" max="8390" width="9.28515625" style="6" customWidth="1"/>
    <col min="8391" max="8410" width="9.42578125" style="6" customWidth="1"/>
    <col min="8411" max="8411" width="11.28515625" style="6" customWidth="1"/>
    <col min="8412" max="8415" width="9.42578125" style="6" customWidth="1"/>
    <col min="8416" max="8419" width="9.140625" style="6" customWidth="1"/>
    <col min="8420" max="8426" width="10.28515625" style="6" customWidth="1"/>
    <col min="8427" max="8427" width="11" style="6" customWidth="1"/>
    <col min="8428" max="8431" width="15.28515625" style="6" customWidth="1"/>
    <col min="8432" max="8432" width="8.5703125" style="6" customWidth="1"/>
    <col min="8433" max="8433" width="8.85546875" style="6" customWidth="1"/>
    <col min="8434" max="8434" width="11.42578125" style="6" customWidth="1"/>
    <col min="8435" max="8435" width="9.140625" style="6" customWidth="1"/>
    <col min="8436" max="8436" width="9.42578125" style="6" customWidth="1"/>
    <col min="8437" max="8437" width="8.7109375" style="6" customWidth="1"/>
    <col min="8438" max="8442" width="10.85546875" style="6" customWidth="1"/>
    <col min="8443" max="8458" width="9.140625" style="6" customWidth="1"/>
    <col min="8459" max="8622" width="9.140625" style="6"/>
    <col min="8623" max="8623" width="6.28515625" style="6" customWidth="1"/>
    <col min="8624" max="8624" width="29.140625" style="6" customWidth="1"/>
    <col min="8625" max="8625" width="8.42578125" style="6" customWidth="1"/>
    <col min="8626" max="8626" width="7.42578125" style="6" customWidth="1"/>
    <col min="8627" max="8627" width="7.7109375" style="6" customWidth="1"/>
    <col min="8628" max="8628" width="10.85546875" style="6" customWidth="1"/>
    <col min="8629" max="8630" width="7.5703125" style="6" customWidth="1"/>
    <col min="8631" max="8631" width="8.28515625" style="6" customWidth="1"/>
    <col min="8632" max="8632" width="10.5703125" style="6" customWidth="1"/>
    <col min="8633" max="8634" width="9.140625" style="6" customWidth="1"/>
    <col min="8635" max="8635" width="10.5703125" style="6" customWidth="1"/>
    <col min="8636" max="8638" width="9.140625" style="6" customWidth="1"/>
    <col min="8639" max="8640" width="10.5703125" style="6" customWidth="1"/>
    <col min="8641" max="8642" width="9.28515625" style="6" customWidth="1"/>
    <col min="8643" max="8643" width="9.7109375" style="6" customWidth="1"/>
    <col min="8644" max="8646" width="9.28515625" style="6" customWidth="1"/>
    <col min="8647" max="8666" width="9.42578125" style="6" customWidth="1"/>
    <col min="8667" max="8667" width="11.28515625" style="6" customWidth="1"/>
    <col min="8668" max="8671" width="9.42578125" style="6" customWidth="1"/>
    <col min="8672" max="8675" width="9.140625" style="6" customWidth="1"/>
    <col min="8676" max="8682" width="10.28515625" style="6" customWidth="1"/>
    <col min="8683" max="8683" width="11" style="6" customWidth="1"/>
    <col min="8684" max="8687" width="15.28515625" style="6" customWidth="1"/>
    <col min="8688" max="8688" width="8.5703125" style="6" customWidth="1"/>
    <col min="8689" max="8689" width="8.85546875" style="6" customWidth="1"/>
    <col min="8690" max="8690" width="11.42578125" style="6" customWidth="1"/>
    <col min="8691" max="8691" width="9.140625" style="6" customWidth="1"/>
    <col min="8692" max="8692" width="9.42578125" style="6" customWidth="1"/>
    <col min="8693" max="8693" width="8.7109375" style="6" customWidth="1"/>
    <col min="8694" max="8698" width="10.85546875" style="6" customWidth="1"/>
    <col min="8699" max="8714" width="9.140625" style="6" customWidth="1"/>
    <col min="8715" max="8878" width="9.140625" style="6"/>
    <col min="8879" max="8879" width="6.28515625" style="6" customWidth="1"/>
    <col min="8880" max="8880" width="29.140625" style="6" customWidth="1"/>
    <col min="8881" max="8881" width="8.42578125" style="6" customWidth="1"/>
    <col min="8882" max="8882" width="7.42578125" style="6" customWidth="1"/>
    <col min="8883" max="8883" width="7.7109375" style="6" customWidth="1"/>
    <col min="8884" max="8884" width="10.85546875" style="6" customWidth="1"/>
    <col min="8885" max="8886" width="7.5703125" style="6" customWidth="1"/>
    <col min="8887" max="8887" width="8.28515625" style="6" customWidth="1"/>
    <col min="8888" max="8888" width="10.5703125" style="6" customWidth="1"/>
    <col min="8889" max="8890" width="9.140625" style="6" customWidth="1"/>
    <col min="8891" max="8891" width="10.5703125" style="6" customWidth="1"/>
    <col min="8892" max="8894" width="9.140625" style="6" customWidth="1"/>
    <col min="8895" max="8896" width="10.5703125" style="6" customWidth="1"/>
    <col min="8897" max="8898" width="9.28515625" style="6" customWidth="1"/>
    <col min="8899" max="8899" width="9.7109375" style="6" customWidth="1"/>
    <col min="8900" max="8902" width="9.28515625" style="6" customWidth="1"/>
    <col min="8903" max="8922" width="9.42578125" style="6" customWidth="1"/>
    <col min="8923" max="8923" width="11.28515625" style="6" customWidth="1"/>
    <col min="8924" max="8927" width="9.42578125" style="6" customWidth="1"/>
    <col min="8928" max="8931" width="9.140625" style="6" customWidth="1"/>
    <col min="8932" max="8938" width="10.28515625" style="6" customWidth="1"/>
    <col min="8939" max="8939" width="11" style="6" customWidth="1"/>
    <col min="8940" max="8943" width="15.28515625" style="6" customWidth="1"/>
    <col min="8944" max="8944" width="8.5703125" style="6" customWidth="1"/>
    <col min="8945" max="8945" width="8.85546875" style="6" customWidth="1"/>
    <col min="8946" max="8946" width="11.42578125" style="6" customWidth="1"/>
    <col min="8947" max="8947" width="9.140625" style="6" customWidth="1"/>
    <col min="8948" max="8948" width="9.42578125" style="6" customWidth="1"/>
    <col min="8949" max="8949" width="8.7109375" style="6" customWidth="1"/>
    <col min="8950" max="8954" width="10.85546875" style="6" customWidth="1"/>
    <col min="8955" max="8970" width="9.140625" style="6" customWidth="1"/>
    <col min="8971" max="9134" width="9.140625" style="6"/>
    <col min="9135" max="9135" width="6.28515625" style="6" customWidth="1"/>
    <col min="9136" max="9136" width="29.140625" style="6" customWidth="1"/>
    <col min="9137" max="9137" width="8.42578125" style="6" customWidth="1"/>
    <col min="9138" max="9138" width="7.42578125" style="6" customWidth="1"/>
    <col min="9139" max="9139" width="7.7109375" style="6" customWidth="1"/>
    <col min="9140" max="9140" width="10.85546875" style="6" customWidth="1"/>
    <col min="9141" max="9142" width="7.5703125" style="6" customWidth="1"/>
    <col min="9143" max="9143" width="8.28515625" style="6" customWidth="1"/>
    <col min="9144" max="9144" width="10.5703125" style="6" customWidth="1"/>
    <col min="9145" max="9146" width="9.140625" style="6" customWidth="1"/>
    <col min="9147" max="9147" width="10.5703125" style="6" customWidth="1"/>
    <col min="9148" max="9150" width="9.140625" style="6" customWidth="1"/>
    <col min="9151" max="9152" width="10.5703125" style="6" customWidth="1"/>
    <col min="9153" max="9154" width="9.28515625" style="6" customWidth="1"/>
    <col min="9155" max="9155" width="9.7109375" style="6" customWidth="1"/>
    <col min="9156" max="9158" width="9.28515625" style="6" customWidth="1"/>
    <col min="9159" max="9178" width="9.42578125" style="6" customWidth="1"/>
    <col min="9179" max="9179" width="11.28515625" style="6" customWidth="1"/>
    <col min="9180" max="9183" width="9.42578125" style="6" customWidth="1"/>
    <col min="9184" max="9187" width="9.140625" style="6" customWidth="1"/>
    <col min="9188" max="9194" width="10.28515625" style="6" customWidth="1"/>
    <col min="9195" max="9195" width="11" style="6" customWidth="1"/>
    <col min="9196" max="9199" width="15.28515625" style="6" customWidth="1"/>
    <col min="9200" max="9200" width="8.5703125" style="6" customWidth="1"/>
    <col min="9201" max="9201" width="8.85546875" style="6" customWidth="1"/>
    <col min="9202" max="9202" width="11.42578125" style="6" customWidth="1"/>
    <col min="9203" max="9203" width="9.140625" style="6" customWidth="1"/>
    <col min="9204" max="9204" width="9.42578125" style="6" customWidth="1"/>
    <col min="9205" max="9205" width="8.7109375" style="6" customWidth="1"/>
    <col min="9206" max="9210" width="10.85546875" style="6" customWidth="1"/>
    <col min="9211" max="9226" width="9.140625" style="6" customWidth="1"/>
    <col min="9227" max="9390" width="9.140625" style="6"/>
    <col min="9391" max="9391" width="6.28515625" style="6" customWidth="1"/>
    <col min="9392" max="9392" width="29.140625" style="6" customWidth="1"/>
    <col min="9393" max="9393" width="8.42578125" style="6" customWidth="1"/>
    <col min="9394" max="9394" width="7.42578125" style="6" customWidth="1"/>
    <col min="9395" max="9395" width="7.7109375" style="6" customWidth="1"/>
    <col min="9396" max="9396" width="10.85546875" style="6" customWidth="1"/>
    <col min="9397" max="9398" width="7.5703125" style="6" customWidth="1"/>
    <col min="9399" max="9399" width="8.28515625" style="6" customWidth="1"/>
    <col min="9400" max="9400" width="10.5703125" style="6" customWidth="1"/>
    <col min="9401" max="9402" width="9.140625" style="6" customWidth="1"/>
    <col min="9403" max="9403" width="10.5703125" style="6" customWidth="1"/>
    <col min="9404" max="9406" width="9.140625" style="6" customWidth="1"/>
    <col min="9407" max="9408" width="10.5703125" style="6" customWidth="1"/>
    <col min="9409" max="9410" width="9.28515625" style="6" customWidth="1"/>
    <col min="9411" max="9411" width="9.7109375" style="6" customWidth="1"/>
    <col min="9412" max="9414" width="9.28515625" style="6" customWidth="1"/>
    <col min="9415" max="9434" width="9.42578125" style="6" customWidth="1"/>
    <col min="9435" max="9435" width="11.28515625" style="6" customWidth="1"/>
    <col min="9436" max="9439" width="9.42578125" style="6" customWidth="1"/>
    <col min="9440" max="9443" width="9.140625" style="6" customWidth="1"/>
    <col min="9444" max="9450" width="10.28515625" style="6" customWidth="1"/>
    <col min="9451" max="9451" width="11" style="6" customWidth="1"/>
    <col min="9452" max="9455" width="15.28515625" style="6" customWidth="1"/>
    <col min="9456" max="9456" width="8.5703125" style="6" customWidth="1"/>
    <col min="9457" max="9457" width="8.85546875" style="6" customWidth="1"/>
    <col min="9458" max="9458" width="11.42578125" style="6" customWidth="1"/>
    <col min="9459" max="9459" width="9.140625" style="6" customWidth="1"/>
    <col min="9460" max="9460" width="9.42578125" style="6" customWidth="1"/>
    <col min="9461" max="9461" width="8.7109375" style="6" customWidth="1"/>
    <col min="9462" max="9466" width="10.85546875" style="6" customWidth="1"/>
    <col min="9467" max="9482" width="9.140625" style="6" customWidth="1"/>
    <col min="9483" max="9646" width="9.140625" style="6"/>
    <col min="9647" max="9647" width="6.28515625" style="6" customWidth="1"/>
    <col min="9648" max="9648" width="29.140625" style="6" customWidth="1"/>
    <col min="9649" max="9649" width="8.42578125" style="6" customWidth="1"/>
    <col min="9650" max="9650" width="7.42578125" style="6" customWidth="1"/>
    <col min="9651" max="9651" width="7.7109375" style="6" customWidth="1"/>
    <col min="9652" max="9652" width="10.85546875" style="6" customWidth="1"/>
    <col min="9653" max="9654" width="7.5703125" style="6" customWidth="1"/>
    <col min="9655" max="9655" width="8.28515625" style="6" customWidth="1"/>
    <col min="9656" max="9656" width="10.5703125" style="6" customWidth="1"/>
    <col min="9657" max="9658" width="9.140625" style="6" customWidth="1"/>
    <col min="9659" max="9659" width="10.5703125" style="6" customWidth="1"/>
    <col min="9660" max="9662" width="9.140625" style="6" customWidth="1"/>
    <col min="9663" max="9664" width="10.5703125" style="6" customWidth="1"/>
    <col min="9665" max="9666" width="9.28515625" style="6" customWidth="1"/>
    <col min="9667" max="9667" width="9.7109375" style="6" customWidth="1"/>
    <col min="9668" max="9670" width="9.28515625" style="6" customWidth="1"/>
    <col min="9671" max="9690" width="9.42578125" style="6" customWidth="1"/>
    <col min="9691" max="9691" width="11.28515625" style="6" customWidth="1"/>
    <col min="9692" max="9695" width="9.42578125" style="6" customWidth="1"/>
    <col min="9696" max="9699" width="9.140625" style="6" customWidth="1"/>
    <col min="9700" max="9706" width="10.28515625" style="6" customWidth="1"/>
    <col min="9707" max="9707" width="11" style="6" customWidth="1"/>
    <col min="9708" max="9711" width="15.28515625" style="6" customWidth="1"/>
    <col min="9712" max="9712" width="8.5703125" style="6" customWidth="1"/>
    <col min="9713" max="9713" width="8.85546875" style="6" customWidth="1"/>
    <col min="9714" max="9714" width="11.42578125" style="6" customWidth="1"/>
    <col min="9715" max="9715" width="9.140625" style="6" customWidth="1"/>
    <col min="9716" max="9716" width="9.42578125" style="6" customWidth="1"/>
    <col min="9717" max="9717" width="8.7109375" style="6" customWidth="1"/>
    <col min="9718" max="9722" width="10.85546875" style="6" customWidth="1"/>
    <col min="9723" max="9738" width="9.140625" style="6" customWidth="1"/>
    <col min="9739" max="9902" width="9.140625" style="6"/>
    <col min="9903" max="9903" width="6.28515625" style="6" customWidth="1"/>
    <col min="9904" max="9904" width="29.140625" style="6" customWidth="1"/>
    <col min="9905" max="9905" width="8.42578125" style="6" customWidth="1"/>
    <col min="9906" max="9906" width="7.42578125" style="6" customWidth="1"/>
    <col min="9907" max="9907" width="7.7109375" style="6" customWidth="1"/>
    <col min="9908" max="9908" width="10.85546875" style="6" customWidth="1"/>
    <col min="9909" max="9910" width="7.5703125" style="6" customWidth="1"/>
    <col min="9911" max="9911" width="8.28515625" style="6" customWidth="1"/>
    <col min="9912" max="9912" width="10.5703125" style="6" customWidth="1"/>
    <col min="9913" max="9914" width="9.140625" style="6" customWidth="1"/>
    <col min="9915" max="9915" width="10.5703125" style="6" customWidth="1"/>
    <col min="9916" max="9918" width="9.140625" style="6" customWidth="1"/>
    <col min="9919" max="9920" width="10.5703125" style="6" customWidth="1"/>
    <col min="9921" max="9922" width="9.28515625" style="6" customWidth="1"/>
    <col min="9923" max="9923" width="9.7109375" style="6" customWidth="1"/>
    <col min="9924" max="9926" width="9.28515625" style="6" customWidth="1"/>
    <col min="9927" max="9946" width="9.42578125" style="6" customWidth="1"/>
    <col min="9947" max="9947" width="11.28515625" style="6" customWidth="1"/>
    <col min="9948" max="9951" width="9.42578125" style="6" customWidth="1"/>
    <col min="9952" max="9955" width="9.140625" style="6" customWidth="1"/>
    <col min="9956" max="9962" width="10.28515625" style="6" customWidth="1"/>
    <col min="9963" max="9963" width="11" style="6" customWidth="1"/>
    <col min="9964" max="9967" width="15.28515625" style="6" customWidth="1"/>
    <col min="9968" max="9968" width="8.5703125" style="6" customWidth="1"/>
    <col min="9969" max="9969" width="8.85546875" style="6" customWidth="1"/>
    <col min="9970" max="9970" width="11.42578125" style="6" customWidth="1"/>
    <col min="9971" max="9971" width="9.140625" style="6" customWidth="1"/>
    <col min="9972" max="9972" width="9.42578125" style="6" customWidth="1"/>
    <col min="9973" max="9973" width="8.7109375" style="6" customWidth="1"/>
    <col min="9974" max="9978" width="10.85546875" style="6" customWidth="1"/>
    <col min="9979" max="9994" width="9.140625" style="6" customWidth="1"/>
    <col min="9995" max="10158" width="9.140625" style="6"/>
    <col min="10159" max="10159" width="6.28515625" style="6" customWidth="1"/>
    <col min="10160" max="10160" width="29.140625" style="6" customWidth="1"/>
    <col min="10161" max="10161" width="8.42578125" style="6" customWidth="1"/>
    <col min="10162" max="10162" width="7.42578125" style="6" customWidth="1"/>
    <col min="10163" max="10163" width="7.7109375" style="6" customWidth="1"/>
    <col min="10164" max="10164" width="10.85546875" style="6" customWidth="1"/>
    <col min="10165" max="10166" width="7.5703125" style="6" customWidth="1"/>
    <col min="10167" max="10167" width="8.28515625" style="6" customWidth="1"/>
    <col min="10168" max="10168" width="10.5703125" style="6" customWidth="1"/>
    <col min="10169" max="10170" width="9.140625" style="6" customWidth="1"/>
    <col min="10171" max="10171" width="10.5703125" style="6" customWidth="1"/>
    <col min="10172" max="10174" width="9.140625" style="6" customWidth="1"/>
    <col min="10175" max="10176" width="10.5703125" style="6" customWidth="1"/>
    <col min="10177" max="10178" width="9.28515625" style="6" customWidth="1"/>
    <col min="10179" max="10179" width="9.7109375" style="6" customWidth="1"/>
    <col min="10180" max="10182" width="9.28515625" style="6" customWidth="1"/>
    <col min="10183" max="10202" width="9.42578125" style="6" customWidth="1"/>
    <col min="10203" max="10203" width="11.28515625" style="6" customWidth="1"/>
    <col min="10204" max="10207" width="9.42578125" style="6" customWidth="1"/>
    <col min="10208" max="10211" width="9.140625" style="6" customWidth="1"/>
    <col min="10212" max="10218" width="10.28515625" style="6" customWidth="1"/>
    <col min="10219" max="10219" width="11" style="6" customWidth="1"/>
    <col min="10220" max="10223" width="15.28515625" style="6" customWidth="1"/>
    <col min="10224" max="10224" width="8.5703125" style="6" customWidth="1"/>
    <col min="10225" max="10225" width="8.85546875" style="6" customWidth="1"/>
    <col min="10226" max="10226" width="11.42578125" style="6" customWidth="1"/>
    <col min="10227" max="10227" width="9.140625" style="6" customWidth="1"/>
    <col min="10228" max="10228" width="9.42578125" style="6" customWidth="1"/>
    <col min="10229" max="10229" width="8.7109375" style="6" customWidth="1"/>
    <col min="10230" max="10234" width="10.85546875" style="6" customWidth="1"/>
    <col min="10235" max="10250" width="9.140625" style="6" customWidth="1"/>
    <col min="10251" max="10414" width="9.140625" style="6"/>
    <col min="10415" max="10415" width="6.28515625" style="6" customWidth="1"/>
    <col min="10416" max="10416" width="29.140625" style="6" customWidth="1"/>
    <col min="10417" max="10417" width="8.42578125" style="6" customWidth="1"/>
    <col min="10418" max="10418" width="7.42578125" style="6" customWidth="1"/>
    <col min="10419" max="10419" width="7.7109375" style="6" customWidth="1"/>
    <col min="10420" max="10420" width="10.85546875" style="6" customWidth="1"/>
    <col min="10421" max="10422" width="7.5703125" style="6" customWidth="1"/>
    <col min="10423" max="10423" width="8.28515625" style="6" customWidth="1"/>
    <col min="10424" max="10424" width="10.5703125" style="6" customWidth="1"/>
    <col min="10425" max="10426" width="9.140625" style="6" customWidth="1"/>
    <col min="10427" max="10427" width="10.5703125" style="6" customWidth="1"/>
    <col min="10428" max="10430" width="9.140625" style="6" customWidth="1"/>
    <col min="10431" max="10432" width="10.5703125" style="6" customWidth="1"/>
    <col min="10433" max="10434" width="9.28515625" style="6" customWidth="1"/>
    <col min="10435" max="10435" width="9.7109375" style="6" customWidth="1"/>
    <col min="10436" max="10438" width="9.28515625" style="6" customWidth="1"/>
    <col min="10439" max="10458" width="9.42578125" style="6" customWidth="1"/>
    <col min="10459" max="10459" width="11.28515625" style="6" customWidth="1"/>
    <col min="10460" max="10463" width="9.42578125" style="6" customWidth="1"/>
    <col min="10464" max="10467" width="9.140625" style="6" customWidth="1"/>
    <col min="10468" max="10474" width="10.28515625" style="6" customWidth="1"/>
    <col min="10475" max="10475" width="11" style="6" customWidth="1"/>
    <col min="10476" max="10479" width="15.28515625" style="6" customWidth="1"/>
    <col min="10480" max="10480" width="8.5703125" style="6" customWidth="1"/>
    <col min="10481" max="10481" width="8.85546875" style="6" customWidth="1"/>
    <col min="10482" max="10482" width="11.42578125" style="6" customWidth="1"/>
    <col min="10483" max="10483" width="9.140625" style="6" customWidth="1"/>
    <col min="10484" max="10484" width="9.42578125" style="6" customWidth="1"/>
    <col min="10485" max="10485" width="8.7109375" style="6" customWidth="1"/>
    <col min="10486" max="10490" width="10.85546875" style="6" customWidth="1"/>
    <col min="10491" max="10506" width="9.140625" style="6" customWidth="1"/>
    <col min="10507" max="10670" width="9.140625" style="6"/>
    <col min="10671" max="10671" width="6.28515625" style="6" customWidth="1"/>
    <col min="10672" max="10672" width="29.140625" style="6" customWidth="1"/>
    <col min="10673" max="10673" width="8.42578125" style="6" customWidth="1"/>
    <col min="10674" max="10674" width="7.42578125" style="6" customWidth="1"/>
    <col min="10675" max="10675" width="7.7109375" style="6" customWidth="1"/>
    <col min="10676" max="10676" width="10.85546875" style="6" customWidth="1"/>
    <col min="10677" max="10678" width="7.5703125" style="6" customWidth="1"/>
    <col min="10679" max="10679" width="8.28515625" style="6" customWidth="1"/>
    <col min="10680" max="10680" width="10.5703125" style="6" customWidth="1"/>
    <col min="10681" max="10682" width="9.140625" style="6" customWidth="1"/>
    <col min="10683" max="10683" width="10.5703125" style="6" customWidth="1"/>
    <col min="10684" max="10686" width="9.140625" style="6" customWidth="1"/>
    <col min="10687" max="10688" width="10.5703125" style="6" customWidth="1"/>
    <col min="10689" max="10690" width="9.28515625" style="6" customWidth="1"/>
    <col min="10691" max="10691" width="9.7109375" style="6" customWidth="1"/>
    <col min="10692" max="10694" width="9.28515625" style="6" customWidth="1"/>
    <col min="10695" max="10714" width="9.42578125" style="6" customWidth="1"/>
    <col min="10715" max="10715" width="11.28515625" style="6" customWidth="1"/>
    <col min="10716" max="10719" width="9.42578125" style="6" customWidth="1"/>
    <col min="10720" max="10723" width="9.140625" style="6" customWidth="1"/>
    <col min="10724" max="10730" width="10.28515625" style="6" customWidth="1"/>
    <col min="10731" max="10731" width="11" style="6" customWidth="1"/>
    <col min="10732" max="10735" width="15.28515625" style="6" customWidth="1"/>
    <col min="10736" max="10736" width="8.5703125" style="6" customWidth="1"/>
    <col min="10737" max="10737" width="8.85546875" style="6" customWidth="1"/>
    <col min="10738" max="10738" width="11.42578125" style="6" customWidth="1"/>
    <col min="10739" max="10739" width="9.140625" style="6" customWidth="1"/>
    <col min="10740" max="10740" width="9.42578125" style="6" customWidth="1"/>
    <col min="10741" max="10741" width="8.7109375" style="6" customWidth="1"/>
    <col min="10742" max="10746" width="10.85546875" style="6" customWidth="1"/>
    <col min="10747" max="10762" width="9.140625" style="6" customWidth="1"/>
    <col min="10763" max="10926" width="9.140625" style="6"/>
    <col min="10927" max="10927" width="6.28515625" style="6" customWidth="1"/>
    <col min="10928" max="10928" width="29.140625" style="6" customWidth="1"/>
    <col min="10929" max="10929" width="8.42578125" style="6" customWidth="1"/>
    <col min="10930" max="10930" width="7.42578125" style="6" customWidth="1"/>
    <col min="10931" max="10931" width="7.7109375" style="6" customWidth="1"/>
    <col min="10932" max="10932" width="10.85546875" style="6" customWidth="1"/>
    <col min="10933" max="10934" width="7.5703125" style="6" customWidth="1"/>
    <col min="10935" max="10935" width="8.28515625" style="6" customWidth="1"/>
    <col min="10936" max="10936" width="10.5703125" style="6" customWidth="1"/>
    <col min="10937" max="10938" width="9.140625" style="6" customWidth="1"/>
    <col min="10939" max="10939" width="10.5703125" style="6" customWidth="1"/>
    <col min="10940" max="10942" width="9.140625" style="6" customWidth="1"/>
    <col min="10943" max="10944" width="10.5703125" style="6" customWidth="1"/>
    <col min="10945" max="10946" width="9.28515625" style="6" customWidth="1"/>
    <col min="10947" max="10947" width="9.7109375" style="6" customWidth="1"/>
    <col min="10948" max="10950" width="9.28515625" style="6" customWidth="1"/>
    <col min="10951" max="10970" width="9.42578125" style="6" customWidth="1"/>
    <col min="10971" max="10971" width="11.28515625" style="6" customWidth="1"/>
    <col min="10972" max="10975" width="9.42578125" style="6" customWidth="1"/>
    <col min="10976" max="10979" width="9.140625" style="6" customWidth="1"/>
    <col min="10980" max="10986" width="10.28515625" style="6" customWidth="1"/>
    <col min="10987" max="10987" width="11" style="6" customWidth="1"/>
    <col min="10988" max="10991" width="15.28515625" style="6" customWidth="1"/>
    <col min="10992" max="10992" width="8.5703125" style="6" customWidth="1"/>
    <col min="10993" max="10993" width="8.85546875" style="6" customWidth="1"/>
    <col min="10994" max="10994" width="11.42578125" style="6" customWidth="1"/>
    <col min="10995" max="10995" width="9.140625" style="6" customWidth="1"/>
    <col min="10996" max="10996" width="9.42578125" style="6" customWidth="1"/>
    <col min="10997" max="10997" width="8.7109375" style="6" customWidth="1"/>
    <col min="10998" max="11002" width="10.85546875" style="6" customWidth="1"/>
    <col min="11003" max="11018" width="9.140625" style="6" customWidth="1"/>
    <col min="11019" max="11182" width="9.140625" style="6"/>
    <col min="11183" max="11183" width="6.28515625" style="6" customWidth="1"/>
    <col min="11184" max="11184" width="29.140625" style="6" customWidth="1"/>
    <col min="11185" max="11185" width="8.42578125" style="6" customWidth="1"/>
    <col min="11186" max="11186" width="7.42578125" style="6" customWidth="1"/>
    <col min="11187" max="11187" width="7.7109375" style="6" customWidth="1"/>
    <col min="11188" max="11188" width="10.85546875" style="6" customWidth="1"/>
    <col min="11189" max="11190" width="7.5703125" style="6" customWidth="1"/>
    <col min="11191" max="11191" width="8.28515625" style="6" customWidth="1"/>
    <col min="11192" max="11192" width="10.5703125" style="6" customWidth="1"/>
    <col min="11193" max="11194" width="9.140625" style="6" customWidth="1"/>
    <col min="11195" max="11195" width="10.5703125" style="6" customWidth="1"/>
    <col min="11196" max="11198" width="9.140625" style="6" customWidth="1"/>
    <col min="11199" max="11200" width="10.5703125" style="6" customWidth="1"/>
    <col min="11201" max="11202" width="9.28515625" style="6" customWidth="1"/>
    <col min="11203" max="11203" width="9.7109375" style="6" customWidth="1"/>
    <col min="11204" max="11206" width="9.28515625" style="6" customWidth="1"/>
    <col min="11207" max="11226" width="9.42578125" style="6" customWidth="1"/>
    <col min="11227" max="11227" width="11.28515625" style="6" customWidth="1"/>
    <col min="11228" max="11231" width="9.42578125" style="6" customWidth="1"/>
    <col min="11232" max="11235" width="9.140625" style="6" customWidth="1"/>
    <col min="11236" max="11242" width="10.28515625" style="6" customWidth="1"/>
    <col min="11243" max="11243" width="11" style="6" customWidth="1"/>
    <col min="11244" max="11247" width="15.28515625" style="6" customWidth="1"/>
    <col min="11248" max="11248" width="8.5703125" style="6" customWidth="1"/>
    <col min="11249" max="11249" width="8.85546875" style="6" customWidth="1"/>
    <col min="11250" max="11250" width="11.42578125" style="6" customWidth="1"/>
    <col min="11251" max="11251" width="9.140625" style="6" customWidth="1"/>
    <col min="11252" max="11252" width="9.42578125" style="6" customWidth="1"/>
    <col min="11253" max="11253" width="8.7109375" style="6" customWidth="1"/>
    <col min="11254" max="11258" width="10.85546875" style="6" customWidth="1"/>
    <col min="11259" max="11274" width="9.140625" style="6" customWidth="1"/>
    <col min="11275" max="11438" width="9.140625" style="6"/>
    <col min="11439" max="11439" width="6.28515625" style="6" customWidth="1"/>
    <col min="11440" max="11440" width="29.140625" style="6" customWidth="1"/>
    <col min="11441" max="11441" width="8.42578125" style="6" customWidth="1"/>
    <col min="11442" max="11442" width="7.42578125" style="6" customWidth="1"/>
    <col min="11443" max="11443" width="7.7109375" style="6" customWidth="1"/>
    <col min="11444" max="11444" width="10.85546875" style="6" customWidth="1"/>
    <col min="11445" max="11446" width="7.5703125" style="6" customWidth="1"/>
    <col min="11447" max="11447" width="8.28515625" style="6" customWidth="1"/>
    <col min="11448" max="11448" width="10.5703125" style="6" customWidth="1"/>
    <col min="11449" max="11450" width="9.140625" style="6" customWidth="1"/>
    <col min="11451" max="11451" width="10.5703125" style="6" customWidth="1"/>
    <col min="11452" max="11454" width="9.140625" style="6" customWidth="1"/>
    <col min="11455" max="11456" width="10.5703125" style="6" customWidth="1"/>
    <col min="11457" max="11458" width="9.28515625" style="6" customWidth="1"/>
    <col min="11459" max="11459" width="9.7109375" style="6" customWidth="1"/>
    <col min="11460" max="11462" width="9.28515625" style="6" customWidth="1"/>
    <col min="11463" max="11482" width="9.42578125" style="6" customWidth="1"/>
    <col min="11483" max="11483" width="11.28515625" style="6" customWidth="1"/>
    <col min="11484" max="11487" width="9.42578125" style="6" customWidth="1"/>
    <col min="11488" max="11491" width="9.140625" style="6" customWidth="1"/>
    <col min="11492" max="11498" width="10.28515625" style="6" customWidth="1"/>
    <col min="11499" max="11499" width="11" style="6" customWidth="1"/>
    <col min="11500" max="11503" width="15.28515625" style="6" customWidth="1"/>
    <col min="11504" max="11504" width="8.5703125" style="6" customWidth="1"/>
    <col min="11505" max="11505" width="8.85546875" style="6" customWidth="1"/>
    <col min="11506" max="11506" width="11.42578125" style="6" customWidth="1"/>
    <col min="11507" max="11507" width="9.140625" style="6" customWidth="1"/>
    <col min="11508" max="11508" width="9.42578125" style="6" customWidth="1"/>
    <col min="11509" max="11509" width="8.7109375" style="6" customWidth="1"/>
    <col min="11510" max="11514" width="10.85546875" style="6" customWidth="1"/>
    <col min="11515" max="11530" width="9.140625" style="6" customWidth="1"/>
    <col min="11531" max="11694" width="9.140625" style="6"/>
    <col min="11695" max="11695" width="6.28515625" style="6" customWidth="1"/>
    <col min="11696" max="11696" width="29.140625" style="6" customWidth="1"/>
    <col min="11697" max="11697" width="8.42578125" style="6" customWidth="1"/>
    <col min="11698" max="11698" width="7.42578125" style="6" customWidth="1"/>
    <col min="11699" max="11699" width="7.7109375" style="6" customWidth="1"/>
    <col min="11700" max="11700" width="10.85546875" style="6" customWidth="1"/>
    <col min="11701" max="11702" width="7.5703125" style="6" customWidth="1"/>
    <col min="11703" max="11703" width="8.28515625" style="6" customWidth="1"/>
    <col min="11704" max="11704" width="10.5703125" style="6" customWidth="1"/>
    <col min="11705" max="11706" width="9.140625" style="6" customWidth="1"/>
    <col min="11707" max="11707" width="10.5703125" style="6" customWidth="1"/>
    <col min="11708" max="11710" width="9.140625" style="6" customWidth="1"/>
    <col min="11711" max="11712" width="10.5703125" style="6" customWidth="1"/>
    <col min="11713" max="11714" width="9.28515625" style="6" customWidth="1"/>
    <col min="11715" max="11715" width="9.7109375" style="6" customWidth="1"/>
    <col min="11716" max="11718" width="9.28515625" style="6" customWidth="1"/>
    <col min="11719" max="11738" width="9.42578125" style="6" customWidth="1"/>
    <col min="11739" max="11739" width="11.28515625" style="6" customWidth="1"/>
    <col min="11740" max="11743" width="9.42578125" style="6" customWidth="1"/>
    <col min="11744" max="11747" width="9.140625" style="6" customWidth="1"/>
    <col min="11748" max="11754" width="10.28515625" style="6" customWidth="1"/>
    <col min="11755" max="11755" width="11" style="6" customWidth="1"/>
    <col min="11756" max="11759" width="15.28515625" style="6" customWidth="1"/>
    <col min="11760" max="11760" width="8.5703125" style="6" customWidth="1"/>
    <col min="11761" max="11761" width="8.85546875" style="6" customWidth="1"/>
    <col min="11762" max="11762" width="11.42578125" style="6" customWidth="1"/>
    <col min="11763" max="11763" width="9.140625" style="6" customWidth="1"/>
    <col min="11764" max="11764" width="9.42578125" style="6" customWidth="1"/>
    <col min="11765" max="11765" width="8.7109375" style="6" customWidth="1"/>
    <col min="11766" max="11770" width="10.85546875" style="6" customWidth="1"/>
    <col min="11771" max="11786" width="9.140625" style="6" customWidth="1"/>
    <col min="11787" max="11950" width="9.140625" style="6"/>
    <col min="11951" max="11951" width="6.28515625" style="6" customWidth="1"/>
    <col min="11952" max="11952" width="29.140625" style="6" customWidth="1"/>
    <col min="11953" max="11953" width="8.42578125" style="6" customWidth="1"/>
    <col min="11954" max="11954" width="7.42578125" style="6" customWidth="1"/>
    <col min="11955" max="11955" width="7.7109375" style="6" customWidth="1"/>
    <col min="11956" max="11956" width="10.85546875" style="6" customWidth="1"/>
    <col min="11957" max="11958" width="7.5703125" style="6" customWidth="1"/>
    <col min="11959" max="11959" width="8.28515625" style="6" customWidth="1"/>
    <col min="11960" max="11960" width="10.5703125" style="6" customWidth="1"/>
    <col min="11961" max="11962" width="9.140625" style="6" customWidth="1"/>
    <col min="11963" max="11963" width="10.5703125" style="6" customWidth="1"/>
    <col min="11964" max="11966" width="9.140625" style="6" customWidth="1"/>
    <col min="11967" max="11968" width="10.5703125" style="6" customWidth="1"/>
    <col min="11969" max="11970" width="9.28515625" style="6" customWidth="1"/>
    <col min="11971" max="11971" width="9.7109375" style="6" customWidth="1"/>
    <col min="11972" max="11974" width="9.28515625" style="6" customWidth="1"/>
    <col min="11975" max="11994" width="9.42578125" style="6" customWidth="1"/>
    <col min="11995" max="11995" width="11.28515625" style="6" customWidth="1"/>
    <col min="11996" max="11999" width="9.42578125" style="6" customWidth="1"/>
    <col min="12000" max="12003" width="9.140625" style="6" customWidth="1"/>
    <col min="12004" max="12010" width="10.28515625" style="6" customWidth="1"/>
    <col min="12011" max="12011" width="11" style="6" customWidth="1"/>
    <col min="12012" max="12015" width="15.28515625" style="6" customWidth="1"/>
    <col min="12016" max="12016" width="8.5703125" style="6" customWidth="1"/>
    <col min="12017" max="12017" width="8.85546875" style="6" customWidth="1"/>
    <col min="12018" max="12018" width="11.42578125" style="6" customWidth="1"/>
    <col min="12019" max="12019" width="9.140625" style="6" customWidth="1"/>
    <col min="12020" max="12020" width="9.42578125" style="6" customWidth="1"/>
    <col min="12021" max="12021" width="8.7109375" style="6" customWidth="1"/>
    <col min="12022" max="12026" width="10.85546875" style="6" customWidth="1"/>
    <col min="12027" max="12042" width="9.140625" style="6" customWidth="1"/>
    <col min="12043" max="12206" width="9.140625" style="6"/>
    <col min="12207" max="12207" width="6.28515625" style="6" customWidth="1"/>
    <col min="12208" max="12208" width="29.140625" style="6" customWidth="1"/>
    <col min="12209" max="12209" width="8.42578125" style="6" customWidth="1"/>
    <col min="12210" max="12210" width="7.42578125" style="6" customWidth="1"/>
    <col min="12211" max="12211" width="7.7109375" style="6" customWidth="1"/>
    <col min="12212" max="12212" width="10.85546875" style="6" customWidth="1"/>
    <col min="12213" max="12214" width="7.5703125" style="6" customWidth="1"/>
    <col min="12215" max="12215" width="8.28515625" style="6" customWidth="1"/>
    <col min="12216" max="12216" width="10.5703125" style="6" customWidth="1"/>
    <col min="12217" max="12218" width="9.140625" style="6" customWidth="1"/>
    <col min="12219" max="12219" width="10.5703125" style="6" customWidth="1"/>
    <col min="12220" max="12222" width="9.140625" style="6" customWidth="1"/>
    <col min="12223" max="12224" width="10.5703125" style="6" customWidth="1"/>
    <col min="12225" max="12226" width="9.28515625" style="6" customWidth="1"/>
    <col min="12227" max="12227" width="9.7109375" style="6" customWidth="1"/>
    <col min="12228" max="12230" width="9.28515625" style="6" customWidth="1"/>
    <col min="12231" max="12250" width="9.42578125" style="6" customWidth="1"/>
    <col min="12251" max="12251" width="11.28515625" style="6" customWidth="1"/>
    <col min="12252" max="12255" width="9.42578125" style="6" customWidth="1"/>
    <col min="12256" max="12259" width="9.140625" style="6" customWidth="1"/>
    <col min="12260" max="12266" width="10.28515625" style="6" customWidth="1"/>
    <col min="12267" max="12267" width="11" style="6" customWidth="1"/>
    <col min="12268" max="12271" width="15.28515625" style="6" customWidth="1"/>
    <col min="12272" max="12272" width="8.5703125" style="6" customWidth="1"/>
    <col min="12273" max="12273" width="8.85546875" style="6" customWidth="1"/>
    <col min="12274" max="12274" width="11.42578125" style="6" customWidth="1"/>
    <col min="12275" max="12275" width="9.140625" style="6" customWidth="1"/>
    <col min="12276" max="12276" width="9.42578125" style="6" customWidth="1"/>
    <col min="12277" max="12277" width="8.7109375" style="6" customWidth="1"/>
    <col min="12278" max="12282" width="10.85546875" style="6" customWidth="1"/>
    <col min="12283" max="12298" width="9.140625" style="6" customWidth="1"/>
    <col min="12299" max="12462" width="9.140625" style="6"/>
    <col min="12463" max="12463" width="6.28515625" style="6" customWidth="1"/>
    <col min="12464" max="12464" width="29.140625" style="6" customWidth="1"/>
    <col min="12465" max="12465" width="8.42578125" style="6" customWidth="1"/>
    <col min="12466" max="12466" width="7.42578125" style="6" customWidth="1"/>
    <col min="12467" max="12467" width="7.7109375" style="6" customWidth="1"/>
    <col min="12468" max="12468" width="10.85546875" style="6" customWidth="1"/>
    <col min="12469" max="12470" width="7.5703125" style="6" customWidth="1"/>
    <col min="12471" max="12471" width="8.28515625" style="6" customWidth="1"/>
    <col min="12472" max="12472" width="10.5703125" style="6" customWidth="1"/>
    <col min="12473" max="12474" width="9.140625" style="6" customWidth="1"/>
    <col min="12475" max="12475" width="10.5703125" style="6" customWidth="1"/>
    <col min="12476" max="12478" width="9.140625" style="6" customWidth="1"/>
    <col min="12479" max="12480" width="10.5703125" style="6" customWidth="1"/>
    <col min="12481" max="12482" width="9.28515625" style="6" customWidth="1"/>
    <col min="12483" max="12483" width="9.7109375" style="6" customWidth="1"/>
    <col min="12484" max="12486" width="9.28515625" style="6" customWidth="1"/>
    <col min="12487" max="12506" width="9.42578125" style="6" customWidth="1"/>
    <col min="12507" max="12507" width="11.28515625" style="6" customWidth="1"/>
    <col min="12508" max="12511" width="9.42578125" style="6" customWidth="1"/>
    <col min="12512" max="12515" width="9.140625" style="6" customWidth="1"/>
    <col min="12516" max="12522" width="10.28515625" style="6" customWidth="1"/>
    <col min="12523" max="12523" width="11" style="6" customWidth="1"/>
    <col min="12524" max="12527" width="15.28515625" style="6" customWidth="1"/>
    <col min="12528" max="12528" width="8.5703125" style="6" customWidth="1"/>
    <col min="12529" max="12529" width="8.85546875" style="6" customWidth="1"/>
    <col min="12530" max="12530" width="11.42578125" style="6" customWidth="1"/>
    <col min="12531" max="12531" width="9.140625" style="6" customWidth="1"/>
    <col min="12532" max="12532" width="9.42578125" style="6" customWidth="1"/>
    <col min="12533" max="12533" width="8.7109375" style="6" customWidth="1"/>
    <col min="12534" max="12538" width="10.85546875" style="6" customWidth="1"/>
    <col min="12539" max="12554" width="9.140625" style="6" customWidth="1"/>
    <col min="12555" max="12718" width="9.140625" style="6"/>
    <col min="12719" max="12719" width="6.28515625" style="6" customWidth="1"/>
    <col min="12720" max="12720" width="29.140625" style="6" customWidth="1"/>
    <col min="12721" max="12721" width="8.42578125" style="6" customWidth="1"/>
    <col min="12722" max="12722" width="7.42578125" style="6" customWidth="1"/>
    <col min="12723" max="12723" width="7.7109375" style="6" customWidth="1"/>
    <col min="12724" max="12724" width="10.85546875" style="6" customWidth="1"/>
    <col min="12725" max="12726" width="7.5703125" style="6" customWidth="1"/>
    <col min="12727" max="12727" width="8.28515625" style="6" customWidth="1"/>
    <col min="12728" max="12728" width="10.5703125" style="6" customWidth="1"/>
    <col min="12729" max="12730" width="9.140625" style="6" customWidth="1"/>
    <col min="12731" max="12731" width="10.5703125" style="6" customWidth="1"/>
    <col min="12732" max="12734" width="9.140625" style="6" customWidth="1"/>
    <col min="12735" max="12736" width="10.5703125" style="6" customWidth="1"/>
    <col min="12737" max="12738" width="9.28515625" style="6" customWidth="1"/>
    <col min="12739" max="12739" width="9.7109375" style="6" customWidth="1"/>
    <col min="12740" max="12742" width="9.28515625" style="6" customWidth="1"/>
    <col min="12743" max="12762" width="9.42578125" style="6" customWidth="1"/>
    <col min="12763" max="12763" width="11.28515625" style="6" customWidth="1"/>
    <col min="12764" max="12767" width="9.42578125" style="6" customWidth="1"/>
    <col min="12768" max="12771" width="9.140625" style="6" customWidth="1"/>
    <col min="12772" max="12778" width="10.28515625" style="6" customWidth="1"/>
    <col min="12779" max="12779" width="11" style="6" customWidth="1"/>
    <col min="12780" max="12783" width="15.28515625" style="6" customWidth="1"/>
    <col min="12784" max="12784" width="8.5703125" style="6" customWidth="1"/>
    <col min="12785" max="12785" width="8.85546875" style="6" customWidth="1"/>
    <col min="12786" max="12786" width="11.42578125" style="6" customWidth="1"/>
    <col min="12787" max="12787" width="9.140625" style="6" customWidth="1"/>
    <col min="12788" max="12788" width="9.42578125" style="6" customWidth="1"/>
    <col min="12789" max="12789" width="8.7109375" style="6" customWidth="1"/>
    <col min="12790" max="12794" width="10.85546875" style="6" customWidth="1"/>
    <col min="12795" max="12810" width="9.140625" style="6" customWidth="1"/>
    <col min="12811" max="12974" width="9.140625" style="6"/>
    <col min="12975" max="12975" width="6.28515625" style="6" customWidth="1"/>
    <col min="12976" max="12976" width="29.140625" style="6" customWidth="1"/>
    <col min="12977" max="12977" width="8.42578125" style="6" customWidth="1"/>
    <col min="12978" max="12978" width="7.42578125" style="6" customWidth="1"/>
    <col min="12979" max="12979" width="7.7109375" style="6" customWidth="1"/>
    <col min="12980" max="12980" width="10.85546875" style="6" customWidth="1"/>
    <col min="12981" max="12982" width="7.5703125" style="6" customWidth="1"/>
    <col min="12983" max="12983" width="8.28515625" style="6" customWidth="1"/>
    <col min="12984" max="12984" width="10.5703125" style="6" customWidth="1"/>
    <col min="12985" max="12986" width="9.140625" style="6" customWidth="1"/>
    <col min="12987" max="12987" width="10.5703125" style="6" customWidth="1"/>
    <col min="12988" max="12990" width="9.140625" style="6" customWidth="1"/>
    <col min="12991" max="12992" width="10.5703125" style="6" customWidth="1"/>
    <col min="12993" max="12994" width="9.28515625" style="6" customWidth="1"/>
    <col min="12995" max="12995" width="9.7109375" style="6" customWidth="1"/>
    <col min="12996" max="12998" width="9.28515625" style="6" customWidth="1"/>
    <col min="12999" max="13018" width="9.42578125" style="6" customWidth="1"/>
    <col min="13019" max="13019" width="11.28515625" style="6" customWidth="1"/>
    <col min="13020" max="13023" width="9.42578125" style="6" customWidth="1"/>
    <col min="13024" max="13027" width="9.140625" style="6" customWidth="1"/>
    <col min="13028" max="13034" width="10.28515625" style="6" customWidth="1"/>
    <col min="13035" max="13035" width="11" style="6" customWidth="1"/>
    <col min="13036" max="13039" width="15.28515625" style="6" customWidth="1"/>
    <col min="13040" max="13040" width="8.5703125" style="6" customWidth="1"/>
    <col min="13041" max="13041" width="8.85546875" style="6" customWidth="1"/>
    <col min="13042" max="13042" width="11.42578125" style="6" customWidth="1"/>
    <col min="13043" max="13043" width="9.140625" style="6" customWidth="1"/>
    <col min="13044" max="13044" width="9.42578125" style="6" customWidth="1"/>
    <col min="13045" max="13045" width="8.7109375" style="6" customWidth="1"/>
    <col min="13046" max="13050" width="10.85546875" style="6" customWidth="1"/>
    <col min="13051" max="13066" width="9.140625" style="6" customWidth="1"/>
    <col min="13067" max="13230" width="9.140625" style="6"/>
    <col min="13231" max="13231" width="6.28515625" style="6" customWidth="1"/>
    <col min="13232" max="13232" width="29.140625" style="6" customWidth="1"/>
    <col min="13233" max="13233" width="8.42578125" style="6" customWidth="1"/>
    <col min="13234" max="13234" width="7.42578125" style="6" customWidth="1"/>
    <col min="13235" max="13235" width="7.7109375" style="6" customWidth="1"/>
    <col min="13236" max="13236" width="10.85546875" style="6" customWidth="1"/>
    <col min="13237" max="13238" width="7.5703125" style="6" customWidth="1"/>
    <col min="13239" max="13239" width="8.28515625" style="6" customWidth="1"/>
    <col min="13240" max="13240" width="10.5703125" style="6" customWidth="1"/>
    <col min="13241" max="13242" width="9.140625" style="6" customWidth="1"/>
    <col min="13243" max="13243" width="10.5703125" style="6" customWidth="1"/>
    <col min="13244" max="13246" width="9.140625" style="6" customWidth="1"/>
    <col min="13247" max="13248" width="10.5703125" style="6" customWidth="1"/>
    <col min="13249" max="13250" width="9.28515625" style="6" customWidth="1"/>
    <col min="13251" max="13251" width="9.7109375" style="6" customWidth="1"/>
    <col min="13252" max="13254" width="9.28515625" style="6" customWidth="1"/>
    <col min="13255" max="13274" width="9.42578125" style="6" customWidth="1"/>
    <col min="13275" max="13275" width="11.28515625" style="6" customWidth="1"/>
    <col min="13276" max="13279" width="9.42578125" style="6" customWidth="1"/>
    <col min="13280" max="13283" width="9.140625" style="6" customWidth="1"/>
    <col min="13284" max="13290" width="10.28515625" style="6" customWidth="1"/>
    <col min="13291" max="13291" width="11" style="6" customWidth="1"/>
    <col min="13292" max="13295" width="15.28515625" style="6" customWidth="1"/>
    <col min="13296" max="13296" width="8.5703125" style="6" customWidth="1"/>
    <col min="13297" max="13297" width="8.85546875" style="6" customWidth="1"/>
    <col min="13298" max="13298" width="11.42578125" style="6" customWidth="1"/>
    <col min="13299" max="13299" width="9.140625" style="6" customWidth="1"/>
    <col min="13300" max="13300" width="9.42578125" style="6" customWidth="1"/>
    <col min="13301" max="13301" width="8.7109375" style="6" customWidth="1"/>
    <col min="13302" max="13306" width="10.85546875" style="6" customWidth="1"/>
    <col min="13307" max="13322" width="9.140625" style="6" customWidth="1"/>
    <col min="13323" max="13486" width="9.140625" style="6"/>
    <col min="13487" max="13487" width="6.28515625" style="6" customWidth="1"/>
    <col min="13488" max="13488" width="29.140625" style="6" customWidth="1"/>
    <col min="13489" max="13489" width="8.42578125" style="6" customWidth="1"/>
    <col min="13490" max="13490" width="7.42578125" style="6" customWidth="1"/>
    <col min="13491" max="13491" width="7.7109375" style="6" customWidth="1"/>
    <col min="13492" max="13492" width="10.85546875" style="6" customWidth="1"/>
    <col min="13493" max="13494" width="7.5703125" style="6" customWidth="1"/>
    <col min="13495" max="13495" width="8.28515625" style="6" customWidth="1"/>
    <col min="13496" max="13496" width="10.5703125" style="6" customWidth="1"/>
    <col min="13497" max="13498" width="9.140625" style="6" customWidth="1"/>
    <col min="13499" max="13499" width="10.5703125" style="6" customWidth="1"/>
    <col min="13500" max="13502" width="9.140625" style="6" customWidth="1"/>
    <col min="13503" max="13504" width="10.5703125" style="6" customWidth="1"/>
    <col min="13505" max="13506" width="9.28515625" style="6" customWidth="1"/>
    <col min="13507" max="13507" width="9.7109375" style="6" customWidth="1"/>
    <col min="13508" max="13510" width="9.28515625" style="6" customWidth="1"/>
    <col min="13511" max="13530" width="9.42578125" style="6" customWidth="1"/>
    <col min="13531" max="13531" width="11.28515625" style="6" customWidth="1"/>
    <col min="13532" max="13535" width="9.42578125" style="6" customWidth="1"/>
    <col min="13536" max="13539" width="9.140625" style="6" customWidth="1"/>
    <col min="13540" max="13546" width="10.28515625" style="6" customWidth="1"/>
    <col min="13547" max="13547" width="11" style="6" customWidth="1"/>
    <col min="13548" max="13551" width="15.28515625" style="6" customWidth="1"/>
    <col min="13552" max="13552" width="8.5703125" style="6" customWidth="1"/>
    <col min="13553" max="13553" width="8.85546875" style="6" customWidth="1"/>
    <col min="13554" max="13554" width="11.42578125" style="6" customWidth="1"/>
    <col min="13555" max="13555" width="9.140625" style="6" customWidth="1"/>
    <col min="13556" max="13556" width="9.42578125" style="6" customWidth="1"/>
    <col min="13557" max="13557" width="8.7109375" style="6" customWidth="1"/>
    <col min="13558" max="13562" width="10.85546875" style="6" customWidth="1"/>
    <col min="13563" max="13578" width="9.140625" style="6" customWidth="1"/>
    <col min="13579" max="13742" width="9.140625" style="6"/>
    <col min="13743" max="13743" width="6.28515625" style="6" customWidth="1"/>
    <col min="13744" max="13744" width="29.140625" style="6" customWidth="1"/>
    <col min="13745" max="13745" width="8.42578125" style="6" customWidth="1"/>
    <col min="13746" max="13746" width="7.42578125" style="6" customWidth="1"/>
    <col min="13747" max="13747" width="7.7109375" style="6" customWidth="1"/>
    <col min="13748" max="13748" width="10.85546875" style="6" customWidth="1"/>
    <col min="13749" max="13750" width="7.5703125" style="6" customWidth="1"/>
    <col min="13751" max="13751" width="8.28515625" style="6" customWidth="1"/>
    <col min="13752" max="13752" width="10.5703125" style="6" customWidth="1"/>
    <col min="13753" max="13754" width="9.140625" style="6" customWidth="1"/>
    <col min="13755" max="13755" width="10.5703125" style="6" customWidth="1"/>
    <col min="13756" max="13758" width="9.140625" style="6" customWidth="1"/>
    <col min="13759" max="13760" width="10.5703125" style="6" customWidth="1"/>
    <col min="13761" max="13762" width="9.28515625" style="6" customWidth="1"/>
    <col min="13763" max="13763" width="9.7109375" style="6" customWidth="1"/>
    <col min="13764" max="13766" width="9.28515625" style="6" customWidth="1"/>
    <col min="13767" max="13786" width="9.42578125" style="6" customWidth="1"/>
    <col min="13787" max="13787" width="11.28515625" style="6" customWidth="1"/>
    <col min="13788" max="13791" width="9.42578125" style="6" customWidth="1"/>
    <col min="13792" max="13795" width="9.140625" style="6" customWidth="1"/>
    <col min="13796" max="13802" width="10.28515625" style="6" customWidth="1"/>
    <col min="13803" max="13803" width="11" style="6" customWidth="1"/>
    <col min="13804" max="13807" width="15.28515625" style="6" customWidth="1"/>
    <col min="13808" max="13808" width="8.5703125" style="6" customWidth="1"/>
    <col min="13809" max="13809" width="8.85546875" style="6" customWidth="1"/>
    <col min="13810" max="13810" width="11.42578125" style="6" customWidth="1"/>
    <col min="13811" max="13811" width="9.140625" style="6" customWidth="1"/>
    <col min="13812" max="13812" width="9.42578125" style="6" customWidth="1"/>
    <col min="13813" max="13813" width="8.7109375" style="6" customWidth="1"/>
    <col min="13814" max="13818" width="10.85546875" style="6" customWidth="1"/>
    <col min="13819" max="13834" width="9.140625" style="6" customWidth="1"/>
    <col min="13835" max="13998" width="9.140625" style="6"/>
    <col min="13999" max="13999" width="6.28515625" style="6" customWidth="1"/>
    <col min="14000" max="14000" width="29.140625" style="6" customWidth="1"/>
    <col min="14001" max="14001" width="8.42578125" style="6" customWidth="1"/>
    <col min="14002" max="14002" width="7.42578125" style="6" customWidth="1"/>
    <col min="14003" max="14003" width="7.7109375" style="6" customWidth="1"/>
    <col min="14004" max="14004" width="10.85546875" style="6" customWidth="1"/>
    <col min="14005" max="14006" width="7.5703125" style="6" customWidth="1"/>
    <col min="14007" max="14007" width="8.28515625" style="6" customWidth="1"/>
    <col min="14008" max="14008" width="10.5703125" style="6" customWidth="1"/>
    <col min="14009" max="14010" width="9.140625" style="6" customWidth="1"/>
    <col min="14011" max="14011" width="10.5703125" style="6" customWidth="1"/>
    <col min="14012" max="14014" width="9.140625" style="6" customWidth="1"/>
    <col min="14015" max="14016" width="10.5703125" style="6" customWidth="1"/>
    <col min="14017" max="14018" width="9.28515625" style="6" customWidth="1"/>
    <col min="14019" max="14019" width="9.7109375" style="6" customWidth="1"/>
    <col min="14020" max="14022" width="9.28515625" style="6" customWidth="1"/>
    <col min="14023" max="14042" width="9.42578125" style="6" customWidth="1"/>
    <col min="14043" max="14043" width="11.28515625" style="6" customWidth="1"/>
    <col min="14044" max="14047" width="9.42578125" style="6" customWidth="1"/>
    <col min="14048" max="14051" width="9.140625" style="6" customWidth="1"/>
    <col min="14052" max="14058" width="10.28515625" style="6" customWidth="1"/>
    <col min="14059" max="14059" width="11" style="6" customWidth="1"/>
    <col min="14060" max="14063" width="15.28515625" style="6" customWidth="1"/>
    <col min="14064" max="14064" width="8.5703125" style="6" customWidth="1"/>
    <col min="14065" max="14065" width="8.85546875" style="6" customWidth="1"/>
    <col min="14066" max="14066" width="11.42578125" style="6" customWidth="1"/>
    <col min="14067" max="14067" width="9.140625" style="6" customWidth="1"/>
    <col min="14068" max="14068" width="9.42578125" style="6" customWidth="1"/>
    <col min="14069" max="14069" width="8.7109375" style="6" customWidth="1"/>
    <col min="14070" max="14074" width="10.85546875" style="6" customWidth="1"/>
    <col min="14075" max="14090" width="9.140625" style="6" customWidth="1"/>
    <col min="14091" max="14254" width="9.140625" style="6"/>
    <col min="14255" max="14255" width="6.28515625" style="6" customWidth="1"/>
    <col min="14256" max="14256" width="29.140625" style="6" customWidth="1"/>
    <col min="14257" max="14257" width="8.42578125" style="6" customWidth="1"/>
    <col min="14258" max="14258" width="7.42578125" style="6" customWidth="1"/>
    <col min="14259" max="14259" width="7.7109375" style="6" customWidth="1"/>
    <col min="14260" max="14260" width="10.85546875" style="6" customWidth="1"/>
    <col min="14261" max="14262" width="7.5703125" style="6" customWidth="1"/>
    <col min="14263" max="14263" width="8.28515625" style="6" customWidth="1"/>
    <col min="14264" max="14264" width="10.5703125" style="6" customWidth="1"/>
    <col min="14265" max="14266" width="9.140625" style="6" customWidth="1"/>
    <col min="14267" max="14267" width="10.5703125" style="6" customWidth="1"/>
    <col min="14268" max="14270" width="9.140625" style="6" customWidth="1"/>
    <col min="14271" max="14272" width="10.5703125" style="6" customWidth="1"/>
    <col min="14273" max="14274" width="9.28515625" style="6" customWidth="1"/>
    <col min="14275" max="14275" width="9.7109375" style="6" customWidth="1"/>
    <col min="14276" max="14278" width="9.28515625" style="6" customWidth="1"/>
    <col min="14279" max="14298" width="9.42578125" style="6" customWidth="1"/>
    <col min="14299" max="14299" width="11.28515625" style="6" customWidth="1"/>
    <col min="14300" max="14303" width="9.42578125" style="6" customWidth="1"/>
    <col min="14304" max="14307" width="9.140625" style="6" customWidth="1"/>
    <col min="14308" max="14314" width="10.28515625" style="6" customWidth="1"/>
    <col min="14315" max="14315" width="11" style="6" customWidth="1"/>
    <col min="14316" max="14319" width="15.28515625" style="6" customWidth="1"/>
    <col min="14320" max="14320" width="8.5703125" style="6" customWidth="1"/>
    <col min="14321" max="14321" width="8.85546875" style="6" customWidth="1"/>
    <col min="14322" max="14322" width="11.42578125" style="6" customWidth="1"/>
    <col min="14323" max="14323" width="9.140625" style="6" customWidth="1"/>
    <col min="14324" max="14324" width="9.42578125" style="6" customWidth="1"/>
    <col min="14325" max="14325" width="8.7109375" style="6" customWidth="1"/>
    <col min="14326" max="14330" width="10.85546875" style="6" customWidth="1"/>
    <col min="14331" max="14346" width="9.140625" style="6" customWidth="1"/>
    <col min="14347" max="14510" width="9.140625" style="6"/>
    <col min="14511" max="14511" width="6.28515625" style="6" customWidth="1"/>
    <col min="14512" max="14512" width="29.140625" style="6" customWidth="1"/>
    <col min="14513" max="14513" width="8.42578125" style="6" customWidth="1"/>
    <col min="14514" max="14514" width="7.42578125" style="6" customWidth="1"/>
    <col min="14515" max="14515" width="7.7109375" style="6" customWidth="1"/>
    <col min="14516" max="14516" width="10.85546875" style="6" customWidth="1"/>
    <col min="14517" max="14518" width="7.5703125" style="6" customWidth="1"/>
    <col min="14519" max="14519" width="8.28515625" style="6" customWidth="1"/>
    <col min="14520" max="14520" width="10.5703125" style="6" customWidth="1"/>
    <col min="14521" max="14522" width="9.140625" style="6" customWidth="1"/>
    <col min="14523" max="14523" width="10.5703125" style="6" customWidth="1"/>
    <col min="14524" max="14526" width="9.140625" style="6" customWidth="1"/>
    <col min="14527" max="14528" width="10.5703125" style="6" customWidth="1"/>
    <col min="14529" max="14530" width="9.28515625" style="6" customWidth="1"/>
    <col min="14531" max="14531" width="9.7109375" style="6" customWidth="1"/>
    <col min="14532" max="14534" width="9.28515625" style="6" customWidth="1"/>
    <col min="14535" max="14554" width="9.42578125" style="6" customWidth="1"/>
    <col min="14555" max="14555" width="11.28515625" style="6" customWidth="1"/>
    <col min="14556" max="14559" width="9.42578125" style="6" customWidth="1"/>
    <col min="14560" max="14563" width="9.140625" style="6" customWidth="1"/>
    <col min="14564" max="14570" width="10.28515625" style="6" customWidth="1"/>
    <col min="14571" max="14571" width="11" style="6" customWidth="1"/>
    <col min="14572" max="14575" width="15.28515625" style="6" customWidth="1"/>
    <col min="14576" max="14576" width="8.5703125" style="6" customWidth="1"/>
    <col min="14577" max="14577" width="8.85546875" style="6" customWidth="1"/>
    <col min="14578" max="14578" width="11.42578125" style="6" customWidth="1"/>
    <col min="14579" max="14579" width="9.140625" style="6" customWidth="1"/>
    <col min="14580" max="14580" width="9.42578125" style="6" customWidth="1"/>
    <col min="14581" max="14581" width="8.7109375" style="6" customWidth="1"/>
    <col min="14582" max="14586" width="10.85546875" style="6" customWidth="1"/>
    <col min="14587" max="14602" width="9.140625" style="6" customWidth="1"/>
    <col min="14603" max="14766" width="9.140625" style="6"/>
    <col min="14767" max="14767" width="6.28515625" style="6" customWidth="1"/>
    <col min="14768" max="14768" width="29.140625" style="6" customWidth="1"/>
    <col min="14769" max="14769" width="8.42578125" style="6" customWidth="1"/>
    <col min="14770" max="14770" width="7.42578125" style="6" customWidth="1"/>
    <col min="14771" max="14771" width="7.7109375" style="6" customWidth="1"/>
    <col min="14772" max="14772" width="10.85546875" style="6" customWidth="1"/>
    <col min="14773" max="14774" width="7.5703125" style="6" customWidth="1"/>
    <col min="14775" max="14775" width="8.28515625" style="6" customWidth="1"/>
    <col min="14776" max="14776" width="10.5703125" style="6" customWidth="1"/>
    <col min="14777" max="14778" width="9.140625" style="6" customWidth="1"/>
    <col min="14779" max="14779" width="10.5703125" style="6" customWidth="1"/>
    <col min="14780" max="14782" width="9.140625" style="6" customWidth="1"/>
    <col min="14783" max="14784" width="10.5703125" style="6" customWidth="1"/>
    <col min="14785" max="14786" width="9.28515625" style="6" customWidth="1"/>
    <col min="14787" max="14787" width="9.7109375" style="6" customWidth="1"/>
    <col min="14788" max="14790" width="9.28515625" style="6" customWidth="1"/>
    <col min="14791" max="14810" width="9.42578125" style="6" customWidth="1"/>
    <col min="14811" max="14811" width="11.28515625" style="6" customWidth="1"/>
    <col min="14812" max="14815" width="9.42578125" style="6" customWidth="1"/>
    <col min="14816" max="14819" width="9.140625" style="6" customWidth="1"/>
    <col min="14820" max="14826" width="10.28515625" style="6" customWidth="1"/>
    <col min="14827" max="14827" width="11" style="6" customWidth="1"/>
    <col min="14828" max="14831" width="15.28515625" style="6" customWidth="1"/>
    <col min="14832" max="14832" width="8.5703125" style="6" customWidth="1"/>
    <col min="14833" max="14833" width="8.85546875" style="6" customWidth="1"/>
    <col min="14834" max="14834" width="11.42578125" style="6" customWidth="1"/>
    <col min="14835" max="14835" width="9.140625" style="6" customWidth="1"/>
    <col min="14836" max="14836" width="9.42578125" style="6" customWidth="1"/>
    <col min="14837" max="14837" width="8.7109375" style="6" customWidth="1"/>
    <col min="14838" max="14842" width="10.85546875" style="6" customWidth="1"/>
    <col min="14843" max="14858" width="9.140625" style="6" customWidth="1"/>
    <col min="14859" max="15022" width="9.140625" style="6"/>
    <col min="15023" max="15023" width="6.28515625" style="6" customWidth="1"/>
    <col min="15024" max="15024" width="29.140625" style="6" customWidth="1"/>
    <col min="15025" max="15025" width="8.42578125" style="6" customWidth="1"/>
    <col min="15026" max="15026" width="7.42578125" style="6" customWidth="1"/>
    <col min="15027" max="15027" width="7.7109375" style="6" customWidth="1"/>
    <col min="15028" max="15028" width="10.85546875" style="6" customWidth="1"/>
    <col min="15029" max="15030" width="7.5703125" style="6" customWidth="1"/>
    <col min="15031" max="15031" width="8.28515625" style="6" customWidth="1"/>
    <col min="15032" max="15032" width="10.5703125" style="6" customWidth="1"/>
    <col min="15033" max="15034" width="9.140625" style="6" customWidth="1"/>
    <col min="15035" max="15035" width="10.5703125" style="6" customWidth="1"/>
    <col min="15036" max="15038" width="9.140625" style="6" customWidth="1"/>
    <col min="15039" max="15040" width="10.5703125" style="6" customWidth="1"/>
    <col min="15041" max="15042" width="9.28515625" style="6" customWidth="1"/>
    <col min="15043" max="15043" width="9.7109375" style="6" customWidth="1"/>
    <col min="15044" max="15046" width="9.28515625" style="6" customWidth="1"/>
    <col min="15047" max="15066" width="9.42578125" style="6" customWidth="1"/>
    <col min="15067" max="15067" width="11.28515625" style="6" customWidth="1"/>
    <col min="15068" max="15071" width="9.42578125" style="6" customWidth="1"/>
    <col min="15072" max="15075" width="9.140625" style="6" customWidth="1"/>
    <col min="15076" max="15082" width="10.28515625" style="6" customWidth="1"/>
    <col min="15083" max="15083" width="11" style="6" customWidth="1"/>
    <col min="15084" max="15087" width="15.28515625" style="6" customWidth="1"/>
    <col min="15088" max="15088" width="8.5703125" style="6" customWidth="1"/>
    <col min="15089" max="15089" width="8.85546875" style="6" customWidth="1"/>
    <col min="15090" max="15090" width="11.42578125" style="6" customWidth="1"/>
    <col min="15091" max="15091" width="9.140625" style="6" customWidth="1"/>
    <col min="15092" max="15092" width="9.42578125" style="6" customWidth="1"/>
    <col min="15093" max="15093" width="8.7109375" style="6" customWidth="1"/>
    <col min="15094" max="15098" width="10.85546875" style="6" customWidth="1"/>
    <col min="15099" max="15114" width="9.140625" style="6" customWidth="1"/>
    <col min="15115" max="15278" width="9.140625" style="6"/>
    <col min="15279" max="15279" width="6.28515625" style="6" customWidth="1"/>
    <col min="15280" max="15280" width="29.140625" style="6" customWidth="1"/>
    <col min="15281" max="15281" width="8.42578125" style="6" customWidth="1"/>
    <col min="15282" max="15282" width="7.42578125" style="6" customWidth="1"/>
    <col min="15283" max="15283" width="7.7109375" style="6" customWidth="1"/>
    <col min="15284" max="15284" width="10.85546875" style="6" customWidth="1"/>
    <col min="15285" max="15286" width="7.5703125" style="6" customWidth="1"/>
    <col min="15287" max="15287" width="8.28515625" style="6" customWidth="1"/>
    <col min="15288" max="15288" width="10.5703125" style="6" customWidth="1"/>
    <col min="15289" max="15290" width="9.140625" style="6" customWidth="1"/>
    <col min="15291" max="15291" width="10.5703125" style="6" customWidth="1"/>
    <col min="15292" max="15294" width="9.140625" style="6" customWidth="1"/>
    <col min="15295" max="15296" width="10.5703125" style="6" customWidth="1"/>
    <col min="15297" max="15298" width="9.28515625" style="6" customWidth="1"/>
    <col min="15299" max="15299" width="9.7109375" style="6" customWidth="1"/>
    <col min="15300" max="15302" width="9.28515625" style="6" customWidth="1"/>
    <col min="15303" max="15322" width="9.42578125" style="6" customWidth="1"/>
    <col min="15323" max="15323" width="11.28515625" style="6" customWidth="1"/>
    <col min="15324" max="15327" width="9.42578125" style="6" customWidth="1"/>
    <col min="15328" max="15331" width="9.140625" style="6" customWidth="1"/>
    <col min="15332" max="15338" width="10.28515625" style="6" customWidth="1"/>
    <col min="15339" max="15339" width="11" style="6" customWidth="1"/>
    <col min="15340" max="15343" width="15.28515625" style="6" customWidth="1"/>
    <col min="15344" max="15344" width="8.5703125" style="6" customWidth="1"/>
    <col min="15345" max="15345" width="8.85546875" style="6" customWidth="1"/>
    <col min="15346" max="15346" width="11.42578125" style="6" customWidth="1"/>
    <col min="15347" max="15347" width="9.140625" style="6" customWidth="1"/>
    <col min="15348" max="15348" width="9.42578125" style="6" customWidth="1"/>
    <col min="15349" max="15349" width="8.7109375" style="6" customWidth="1"/>
    <col min="15350" max="15354" width="10.85546875" style="6" customWidth="1"/>
    <col min="15355" max="15370" width="9.140625" style="6" customWidth="1"/>
    <col min="15371" max="15534" width="9.140625" style="6"/>
    <col min="15535" max="15535" width="6.28515625" style="6" customWidth="1"/>
    <col min="15536" max="15536" width="29.140625" style="6" customWidth="1"/>
    <col min="15537" max="15537" width="8.42578125" style="6" customWidth="1"/>
    <col min="15538" max="15538" width="7.42578125" style="6" customWidth="1"/>
    <col min="15539" max="15539" width="7.7109375" style="6" customWidth="1"/>
    <col min="15540" max="15540" width="10.85546875" style="6" customWidth="1"/>
    <col min="15541" max="15542" width="7.5703125" style="6" customWidth="1"/>
    <col min="15543" max="15543" width="8.28515625" style="6" customWidth="1"/>
    <col min="15544" max="15544" width="10.5703125" style="6" customWidth="1"/>
    <col min="15545" max="15546" width="9.140625" style="6" customWidth="1"/>
    <col min="15547" max="15547" width="10.5703125" style="6" customWidth="1"/>
    <col min="15548" max="15550" width="9.140625" style="6" customWidth="1"/>
    <col min="15551" max="15552" width="10.5703125" style="6" customWidth="1"/>
    <col min="15553" max="15554" width="9.28515625" style="6" customWidth="1"/>
    <col min="15555" max="15555" width="9.7109375" style="6" customWidth="1"/>
    <col min="15556" max="15558" width="9.28515625" style="6" customWidth="1"/>
    <col min="15559" max="15578" width="9.42578125" style="6" customWidth="1"/>
    <col min="15579" max="15579" width="11.28515625" style="6" customWidth="1"/>
    <col min="15580" max="15583" width="9.42578125" style="6" customWidth="1"/>
    <col min="15584" max="15587" width="9.140625" style="6" customWidth="1"/>
    <col min="15588" max="15594" width="10.28515625" style="6" customWidth="1"/>
    <col min="15595" max="15595" width="11" style="6" customWidth="1"/>
    <col min="15596" max="15599" width="15.28515625" style="6" customWidth="1"/>
    <col min="15600" max="15600" width="8.5703125" style="6" customWidth="1"/>
    <col min="15601" max="15601" width="8.85546875" style="6" customWidth="1"/>
    <col min="15602" max="15602" width="11.42578125" style="6" customWidth="1"/>
    <col min="15603" max="15603" width="9.140625" style="6" customWidth="1"/>
    <col min="15604" max="15604" width="9.42578125" style="6" customWidth="1"/>
    <col min="15605" max="15605" width="8.7109375" style="6" customWidth="1"/>
    <col min="15606" max="15610" width="10.85546875" style="6" customWidth="1"/>
    <col min="15611" max="15626" width="9.140625" style="6" customWidth="1"/>
    <col min="15627" max="15790" width="9.140625" style="6"/>
    <col min="15791" max="15791" width="6.28515625" style="6" customWidth="1"/>
    <col min="15792" max="15792" width="29.140625" style="6" customWidth="1"/>
    <col min="15793" max="15793" width="8.42578125" style="6" customWidth="1"/>
    <col min="15794" max="15794" width="7.42578125" style="6" customWidth="1"/>
    <col min="15795" max="15795" width="7.7109375" style="6" customWidth="1"/>
    <col min="15796" max="15796" width="10.85546875" style="6" customWidth="1"/>
    <col min="15797" max="15798" width="7.5703125" style="6" customWidth="1"/>
    <col min="15799" max="15799" width="8.28515625" style="6" customWidth="1"/>
    <col min="15800" max="15800" width="10.5703125" style="6" customWidth="1"/>
    <col min="15801" max="15802" width="9.140625" style="6" customWidth="1"/>
    <col min="15803" max="15803" width="10.5703125" style="6" customWidth="1"/>
    <col min="15804" max="15806" width="9.140625" style="6" customWidth="1"/>
    <col min="15807" max="15808" width="10.5703125" style="6" customWidth="1"/>
    <col min="15809" max="15810" width="9.28515625" style="6" customWidth="1"/>
    <col min="15811" max="15811" width="9.7109375" style="6" customWidth="1"/>
    <col min="15812" max="15814" width="9.28515625" style="6" customWidth="1"/>
    <col min="15815" max="15834" width="9.42578125" style="6" customWidth="1"/>
    <col min="15835" max="15835" width="11.28515625" style="6" customWidth="1"/>
    <col min="15836" max="15839" width="9.42578125" style="6" customWidth="1"/>
    <col min="15840" max="15843" width="9.140625" style="6" customWidth="1"/>
    <col min="15844" max="15850" width="10.28515625" style="6" customWidth="1"/>
    <col min="15851" max="15851" width="11" style="6" customWidth="1"/>
    <col min="15852" max="15855" width="15.28515625" style="6" customWidth="1"/>
    <col min="15856" max="15856" width="8.5703125" style="6" customWidth="1"/>
    <col min="15857" max="15857" width="8.85546875" style="6" customWidth="1"/>
    <col min="15858" max="15858" width="11.42578125" style="6" customWidth="1"/>
    <col min="15859" max="15859" width="9.140625" style="6" customWidth="1"/>
    <col min="15860" max="15860" width="9.42578125" style="6" customWidth="1"/>
    <col min="15861" max="15861" width="8.7109375" style="6" customWidth="1"/>
    <col min="15862" max="15866" width="10.85546875" style="6" customWidth="1"/>
    <col min="15867" max="15882" width="9.140625" style="6" customWidth="1"/>
    <col min="15883" max="16046" width="9.140625" style="6"/>
    <col min="16047" max="16047" width="6.28515625" style="6" customWidth="1"/>
    <col min="16048" max="16048" width="29.140625" style="6" customWidth="1"/>
    <col min="16049" max="16049" width="8.42578125" style="6" customWidth="1"/>
    <col min="16050" max="16050" width="7.42578125" style="6" customWidth="1"/>
    <col min="16051" max="16051" width="7.7109375" style="6" customWidth="1"/>
    <col min="16052" max="16052" width="10.85546875" style="6" customWidth="1"/>
    <col min="16053" max="16054" width="7.5703125" style="6" customWidth="1"/>
    <col min="16055" max="16055" width="8.28515625" style="6" customWidth="1"/>
    <col min="16056" max="16056" width="10.5703125" style="6" customWidth="1"/>
    <col min="16057" max="16058" width="9.140625" style="6" customWidth="1"/>
    <col min="16059" max="16059" width="10.5703125" style="6" customWidth="1"/>
    <col min="16060" max="16062" width="9.140625" style="6" customWidth="1"/>
    <col min="16063" max="16064" width="10.5703125" style="6" customWidth="1"/>
    <col min="16065" max="16066" width="9.28515625" style="6" customWidth="1"/>
    <col min="16067" max="16067" width="9.7109375" style="6" customWidth="1"/>
    <col min="16068" max="16070" width="9.28515625" style="6" customWidth="1"/>
    <col min="16071" max="16090" width="9.42578125" style="6" customWidth="1"/>
    <col min="16091" max="16091" width="11.28515625" style="6" customWidth="1"/>
    <col min="16092" max="16095" width="9.42578125" style="6" customWidth="1"/>
    <col min="16096" max="16099" width="9.140625" style="6" customWidth="1"/>
    <col min="16100" max="16106" width="10.28515625" style="6" customWidth="1"/>
    <col min="16107" max="16107" width="11" style="6" customWidth="1"/>
    <col min="16108" max="16111" width="15.28515625" style="6" customWidth="1"/>
    <col min="16112" max="16112" width="8.5703125" style="6" customWidth="1"/>
    <col min="16113" max="16113" width="8.85546875" style="6" customWidth="1"/>
    <col min="16114" max="16114" width="11.42578125" style="6" customWidth="1"/>
    <col min="16115" max="16115" width="9.140625" style="6" customWidth="1"/>
    <col min="16116" max="16116" width="9.42578125" style="6" customWidth="1"/>
    <col min="16117" max="16117" width="8.7109375" style="6" customWidth="1"/>
    <col min="16118" max="16122" width="10.85546875" style="6" customWidth="1"/>
    <col min="16123" max="16138" width="9.140625" style="6" customWidth="1"/>
    <col min="16139" max="16384" width="9.140625" style="6"/>
  </cols>
  <sheetData>
    <row r="1" spans="1:16" ht="16.5" thickBot="1">
      <c r="A1" s="18"/>
      <c r="B1" s="18"/>
      <c r="C1" s="19"/>
    </row>
    <row r="2" spans="1:16" ht="16.5" thickBot="1">
      <c r="A2" s="2"/>
      <c r="B2" s="2"/>
      <c r="C2" s="2"/>
      <c r="O2" s="69">
        <v>5</v>
      </c>
      <c r="P2" s="75">
        <v>0.5</v>
      </c>
    </row>
    <row r="3" spans="1:16" ht="16.5" thickBot="1">
      <c r="A3" s="20"/>
      <c r="B3" s="20"/>
      <c r="C3" s="20"/>
      <c r="D3" s="20"/>
      <c r="E3" s="20" t="s">
        <v>100</v>
      </c>
      <c r="F3" s="20"/>
      <c r="G3" s="20"/>
      <c r="H3" s="20"/>
      <c r="I3" s="20"/>
      <c r="J3" s="20"/>
      <c r="K3" s="3"/>
      <c r="O3" s="70">
        <v>0</v>
      </c>
      <c r="P3" s="76">
        <v>2.8240099999999999</v>
      </c>
    </row>
    <row r="4" spans="1:16" ht="16.5" thickBot="1">
      <c r="A4" s="30" t="s">
        <v>0</v>
      </c>
      <c r="B4" s="30" t="s">
        <v>1</v>
      </c>
      <c r="C4" s="30" t="s">
        <v>6</v>
      </c>
      <c r="D4" s="120" t="s">
        <v>7</v>
      </c>
      <c r="E4" s="122"/>
      <c r="F4" s="4" t="s">
        <v>8</v>
      </c>
      <c r="G4" s="120" t="s">
        <v>9</v>
      </c>
      <c r="H4" s="121"/>
      <c r="I4" s="122"/>
      <c r="J4" s="147" t="s">
        <v>5</v>
      </c>
      <c r="K4" s="5"/>
      <c r="O4" s="70">
        <v>5</v>
      </c>
      <c r="P4" s="76">
        <v>0.5</v>
      </c>
    </row>
    <row r="5" spans="1:16" ht="16.5" thickBot="1">
      <c r="A5" s="31"/>
      <c r="B5" s="31"/>
      <c r="C5" s="31"/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148"/>
      <c r="K5" s="5"/>
      <c r="O5" s="70">
        <v>0</v>
      </c>
      <c r="P5" s="76">
        <v>0.5</v>
      </c>
    </row>
    <row r="6" spans="1:16" ht="16.5" thickBot="1">
      <c r="A6" s="149" t="s">
        <v>16</v>
      </c>
      <c r="B6" s="149"/>
      <c r="C6" s="2"/>
      <c r="O6" s="70">
        <v>10</v>
      </c>
      <c r="P6" s="76">
        <v>0</v>
      </c>
    </row>
    <row r="7" spans="1:16" ht="16.5" thickBot="1">
      <c r="A7" s="7">
        <v>1</v>
      </c>
      <c r="B7" s="8" t="s">
        <v>17</v>
      </c>
      <c r="C7" s="9" t="s">
        <v>18</v>
      </c>
      <c r="D7" s="12">
        <v>0</v>
      </c>
      <c r="E7" s="12">
        <v>0</v>
      </c>
      <c r="F7" s="12">
        <v>0</v>
      </c>
      <c r="G7" s="12">
        <v>0</v>
      </c>
      <c r="H7" s="12">
        <v>0.5</v>
      </c>
      <c r="I7" s="12">
        <v>0</v>
      </c>
      <c r="J7" s="13">
        <f t="shared" ref="J7:J50" si="0">SUM(D7:I7)</f>
        <v>0.5</v>
      </c>
      <c r="K7" s="13"/>
      <c r="L7" s="63">
        <v>5</v>
      </c>
      <c r="M7" s="67">
        <v>0.5</v>
      </c>
      <c r="O7" s="70">
        <v>2</v>
      </c>
      <c r="P7" s="76">
        <v>0.5</v>
      </c>
    </row>
    <row r="8" spans="1:16" ht="16.5" thickBot="1">
      <c r="A8" s="7">
        <v>2</v>
      </c>
      <c r="B8" s="8" t="s">
        <v>19</v>
      </c>
      <c r="C8" s="9" t="s">
        <v>20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3">
        <f t="shared" si="0"/>
        <v>0</v>
      </c>
      <c r="K8" s="13"/>
      <c r="L8" s="63">
        <v>0</v>
      </c>
      <c r="M8" s="68">
        <v>2.8240099999999999</v>
      </c>
      <c r="O8" s="70">
        <v>0</v>
      </c>
      <c r="P8" s="76">
        <v>1.25</v>
      </c>
    </row>
    <row r="9" spans="1:16" ht="16.5" thickBot="1">
      <c r="A9" s="7">
        <v>3</v>
      </c>
      <c r="B9" s="8" t="s">
        <v>21</v>
      </c>
      <c r="C9" s="9" t="s">
        <v>20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3">
        <f t="shared" si="0"/>
        <v>0</v>
      </c>
      <c r="K9" s="13"/>
      <c r="L9" s="63">
        <v>5</v>
      </c>
      <c r="M9" s="68">
        <v>0.5</v>
      </c>
      <c r="O9" s="70">
        <v>8</v>
      </c>
      <c r="P9" s="76">
        <v>1.25</v>
      </c>
    </row>
    <row r="10" spans="1:16" ht="16.5" thickBot="1">
      <c r="A10" s="7">
        <v>4</v>
      </c>
      <c r="B10" s="8" t="s">
        <v>22</v>
      </c>
      <c r="C10" s="9" t="s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3">
        <f t="shared" si="0"/>
        <v>0</v>
      </c>
      <c r="K10" s="13"/>
      <c r="L10" s="63">
        <v>0</v>
      </c>
      <c r="M10" s="68">
        <v>0.5</v>
      </c>
      <c r="O10" s="70">
        <v>0</v>
      </c>
      <c r="P10" s="76">
        <v>0.5</v>
      </c>
    </row>
    <row r="11" spans="1:16" ht="16.5" thickBot="1">
      <c r="A11" s="7">
        <v>5</v>
      </c>
      <c r="B11" s="8" t="s">
        <v>23</v>
      </c>
      <c r="C11" s="9" t="s">
        <v>20</v>
      </c>
      <c r="D11" s="72">
        <v>2.8240099999999999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73">
        <f t="shared" si="0"/>
        <v>2.8240099999999999</v>
      </c>
      <c r="K11" s="13"/>
      <c r="L11" s="63">
        <v>10</v>
      </c>
      <c r="M11" s="68">
        <v>0</v>
      </c>
      <c r="O11" s="70">
        <v>6.3</v>
      </c>
      <c r="P11" s="76">
        <v>1.25</v>
      </c>
    </row>
    <row r="12" spans="1:16" ht="16.5" thickBot="1">
      <c r="A12" s="145">
        <v>6</v>
      </c>
      <c r="B12" s="146" t="s">
        <v>24</v>
      </c>
      <c r="C12" s="9" t="s">
        <v>20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0.5</v>
      </c>
      <c r="J12" s="13">
        <f t="shared" si="0"/>
        <v>0.5</v>
      </c>
      <c r="K12" s="13"/>
      <c r="L12" s="63">
        <v>2</v>
      </c>
      <c r="M12" s="68">
        <v>0.5</v>
      </c>
      <c r="O12" s="70">
        <v>6</v>
      </c>
      <c r="P12" s="76">
        <v>0.5</v>
      </c>
    </row>
    <row r="13" spans="1:16" ht="16.5" thickBot="1">
      <c r="A13" s="145"/>
      <c r="B13" s="146"/>
      <c r="C13" s="9" t="s">
        <v>18</v>
      </c>
      <c r="D13" s="12">
        <v>0</v>
      </c>
      <c r="E13" s="12">
        <v>0</v>
      </c>
      <c r="F13" s="12">
        <v>0</v>
      </c>
      <c r="G13" s="12">
        <v>0</v>
      </c>
      <c r="H13" s="12">
        <v>0.5</v>
      </c>
      <c r="I13" s="12">
        <v>0</v>
      </c>
      <c r="J13" s="13">
        <f>SUM(D13:I13)</f>
        <v>0.5</v>
      </c>
      <c r="K13" s="13"/>
      <c r="L13" s="63">
        <v>0</v>
      </c>
      <c r="M13" s="68">
        <v>1.25</v>
      </c>
      <c r="O13" s="70">
        <v>0</v>
      </c>
      <c r="P13" s="76">
        <v>0.5</v>
      </c>
    </row>
    <row r="14" spans="1:16" ht="16.5" thickBot="1">
      <c r="A14" s="145">
        <v>7</v>
      </c>
      <c r="B14" s="146" t="s">
        <v>25</v>
      </c>
      <c r="C14" s="9" t="s">
        <v>20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3">
        <f t="shared" si="0"/>
        <v>0</v>
      </c>
      <c r="K14" s="13"/>
      <c r="L14" s="63">
        <v>8</v>
      </c>
      <c r="M14" s="68">
        <v>1.25</v>
      </c>
      <c r="O14" s="70">
        <v>0</v>
      </c>
      <c r="P14" s="76">
        <v>1</v>
      </c>
    </row>
    <row r="15" spans="1:16" ht="16.5" thickBot="1">
      <c r="A15" s="145"/>
      <c r="B15" s="146"/>
      <c r="C15" s="9" t="s">
        <v>18</v>
      </c>
      <c r="D15" s="12">
        <v>0</v>
      </c>
      <c r="E15" s="12">
        <v>0</v>
      </c>
      <c r="F15" s="12">
        <v>0</v>
      </c>
      <c r="G15" s="12">
        <v>0</v>
      </c>
      <c r="H15" s="12">
        <v>0.5</v>
      </c>
      <c r="I15" s="12">
        <v>0</v>
      </c>
      <c r="J15" s="13">
        <f>SUM(D15:I15)</f>
        <v>0.5</v>
      </c>
      <c r="K15" s="13"/>
      <c r="L15" s="63">
        <v>0</v>
      </c>
      <c r="M15" s="68">
        <v>0.5</v>
      </c>
      <c r="O15" s="70">
        <v>2</v>
      </c>
      <c r="P15" s="76">
        <v>1</v>
      </c>
    </row>
    <row r="16" spans="1:16" ht="16.5" thickBot="1">
      <c r="A16" s="145">
        <v>8</v>
      </c>
      <c r="B16" s="146" t="s">
        <v>26</v>
      </c>
      <c r="C16" s="9" t="s">
        <v>20</v>
      </c>
      <c r="D16" s="12">
        <v>0</v>
      </c>
      <c r="E16" s="12">
        <v>0</v>
      </c>
      <c r="F16" s="12">
        <v>0</v>
      </c>
      <c r="G16" s="12">
        <v>0.75</v>
      </c>
      <c r="H16" s="12">
        <v>0</v>
      </c>
      <c r="I16" s="12">
        <v>0.5</v>
      </c>
      <c r="J16" s="13">
        <f t="shared" si="0"/>
        <v>1.25</v>
      </c>
      <c r="K16" s="13"/>
      <c r="L16" s="63">
        <v>6.3</v>
      </c>
      <c r="M16" s="68">
        <v>1.25</v>
      </c>
      <c r="O16" s="70">
        <v>1</v>
      </c>
      <c r="P16" s="76">
        <v>0.5</v>
      </c>
    </row>
    <row r="17" spans="1:16" ht="16.5" thickBot="1">
      <c r="A17" s="145"/>
      <c r="B17" s="146"/>
      <c r="C17" s="9" t="s">
        <v>18</v>
      </c>
      <c r="D17" s="12">
        <v>0</v>
      </c>
      <c r="E17" s="12">
        <v>0</v>
      </c>
      <c r="F17" s="12">
        <v>0</v>
      </c>
      <c r="G17" s="12">
        <v>0.75</v>
      </c>
      <c r="H17" s="12">
        <v>0.5</v>
      </c>
      <c r="I17" s="12">
        <v>0</v>
      </c>
      <c r="J17" s="13">
        <f>SUM(D17:I17)</f>
        <v>1.25</v>
      </c>
      <c r="K17" s="13"/>
      <c r="L17" s="63">
        <v>6</v>
      </c>
      <c r="M17" s="68">
        <v>0.5</v>
      </c>
      <c r="O17" s="70">
        <v>0</v>
      </c>
      <c r="P17" s="76">
        <v>1</v>
      </c>
    </row>
    <row r="18" spans="1:16" ht="16.5" thickBot="1">
      <c r="A18" s="145">
        <v>9</v>
      </c>
      <c r="B18" s="146" t="s">
        <v>27</v>
      </c>
      <c r="C18" s="9" t="s">
        <v>20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0.5</v>
      </c>
      <c r="J18" s="13">
        <f t="shared" si="0"/>
        <v>0.5</v>
      </c>
      <c r="K18" s="13"/>
      <c r="L18" s="63">
        <v>0</v>
      </c>
      <c r="M18" s="68">
        <v>0.5</v>
      </c>
      <c r="O18" s="70">
        <v>8.1999999999999993</v>
      </c>
      <c r="P18" s="76">
        <v>1.25</v>
      </c>
    </row>
    <row r="19" spans="1:16" ht="16.5" thickBot="1">
      <c r="A19" s="145"/>
      <c r="B19" s="146"/>
      <c r="C19" s="9" t="s">
        <v>18</v>
      </c>
      <c r="D19" s="12">
        <v>0</v>
      </c>
      <c r="E19" s="12">
        <v>0</v>
      </c>
      <c r="F19" s="12">
        <v>0</v>
      </c>
      <c r="G19" s="12">
        <v>0.75</v>
      </c>
      <c r="H19" s="12">
        <v>0.5</v>
      </c>
      <c r="I19" s="12">
        <v>0</v>
      </c>
      <c r="J19" s="13">
        <f>SUM(D19:I19)</f>
        <v>1.25</v>
      </c>
      <c r="K19" s="13"/>
      <c r="L19" s="63">
        <v>0</v>
      </c>
      <c r="M19" s="68">
        <v>1</v>
      </c>
      <c r="O19" s="70">
        <v>1</v>
      </c>
      <c r="P19" s="76">
        <v>0</v>
      </c>
    </row>
    <row r="20" spans="1:16" ht="16.5" thickBot="1">
      <c r="A20" s="7">
        <v>10</v>
      </c>
      <c r="B20" s="8" t="s">
        <v>28</v>
      </c>
      <c r="C20" s="9" t="s">
        <v>20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0.5</v>
      </c>
      <c r="J20" s="13">
        <f t="shared" si="0"/>
        <v>0.5</v>
      </c>
      <c r="K20" s="13"/>
      <c r="L20" s="63">
        <v>2</v>
      </c>
      <c r="M20" s="68">
        <v>1</v>
      </c>
      <c r="O20" s="70">
        <v>2</v>
      </c>
      <c r="P20" s="76">
        <v>0.5</v>
      </c>
    </row>
    <row r="21" spans="1:16" ht="16.5" thickBot="1">
      <c r="A21" s="7">
        <v>11</v>
      </c>
      <c r="B21" s="8" t="s">
        <v>29</v>
      </c>
      <c r="C21" s="9" t="s">
        <v>18</v>
      </c>
      <c r="D21" s="12">
        <v>0</v>
      </c>
      <c r="E21" s="12">
        <v>0</v>
      </c>
      <c r="F21" s="12">
        <v>0</v>
      </c>
      <c r="G21" s="12">
        <v>0</v>
      </c>
      <c r="H21" s="12">
        <v>0.5</v>
      </c>
      <c r="I21" s="12">
        <v>0</v>
      </c>
      <c r="J21" s="13">
        <f>SUM(D21:I21)</f>
        <v>0.5</v>
      </c>
      <c r="K21" s="13"/>
      <c r="L21" s="63">
        <v>1</v>
      </c>
      <c r="M21" s="68">
        <v>0.5</v>
      </c>
      <c r="O21" s="70">
        <v>3</v>
      </c>
      <c r="P21" s="76">
        <v>0</v>
      </c>
    </row>
    <row r="22" spans="1:16" ht="16.5" thickBot="1">
      <c r="A22" s="145">
        <v>12</v>
      </c>
      <c r="B22" s="146" t="s">
        <v>30</v>
      </c>
      <c r="C22" s="9" t="s">
        <v>20</v>
      </c>
      <c r="D22" s="12">
        <v>0</v>
      </c>
      <c r="E22" s="12">
        <v>0</v>
      </c>
      <c r="F22" s="12">
        <v>0</v>
      </c>
      <c r="G22" s="12">
        <v>0.5</v>
      </c>
      <c r="H22" s="12">
        <v>0</v>
      </c>
      <c r="I22" s="12">
        <v>0.5</v>
      </c>
      <c r="J22" s="13">
        <f t="shared" si="0"/>
        <v>1</v>
      </c>
      <c r="K22" s="13"/>
      <c r="L22" s="63">
        <v>0</v>
      </c>
      <c r="M22" s="68">
        <v>1</v>
      </c>
      <c r="O22" s="70">
        <v>5</v>
      </c>
      <c r="P22" s="76">
        <v>0.5</v>
      </c>
    </row>
    <row r="23" spans="1:16" ht="16.5" thickBot="1">
      <c r="A23" s="145"/>
      <c r="B23" s="146"/>
      <c r="C23" s="9" t="s">
        <v>18</v>
      </c>
      <c r="D23" s="12">
        <v>0</v>
      </c>
      <c r="E23" s="12">
        <v>0</v>
      </c>
      <c r="F23" s="12">
        <v>0</v>
      </c>
      <c r="G23" s="12">
        <v>0.5</v>
      </c>
      <c r="H23" s="12">
        <v>0.5</v>
      </c>
      <c r="I23" s="12">
        <v>0</v>
      </c>
      <c r="J23" s="13">
        <f>SUM(D23:I23)</f>
        <v>1</v>
      </c>
      <c r="K23" s="13"/>
      <c r="L23" s="63">
        <v>8.1999999999999993</v>
      </c>
      <c r="M23" s="68">
        <v>1.25</v>
      </c>
      <c r="O23" s="70">
        <v>7</v>
      </c>
      <c r="P23" s="76">
        <v>0.5</v>
      </c>
    </row>
    <row r="24" spans="1:16" ht="16.5" thickBot="1">
      <c r="A24" s="7">
        <v>13</v>
      </c>
      <c r="B24" s="8" t="s">
        <v>31</v>
      </c>
      <c r="C24" s="9" t="s">
        <v>20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0.5</v>
      </c>
      <c r="J24" s="13">
        <f t="shared" si="0"/>
        <v>0.5</v>
      </c>
      <c r="K24" s="13"/>
      <c r="L24" s="63">
        <v>1</v>
      </c>
      <c r="M24" s="68">
        <v>0</v>
      </c>
      <c r="O24" s="70">
        <v>10</v>
      </c>
      <c r="P24" s="76">
        <v>0.5</v>
      </c>
    </row>
    <row r="25" spans="1:16" ht="16.5" thickBot="1">
      <c r="A25" s="145">
        <v>14</v>
      </c>
      <c r="B25" s="146" t="s">
        <v>32</v>
      </c>
      <c r="C25" s="9" t="s">
        <v>20</v>
      </c>
      <c r="D25" s="12">
        <v>0</v>
      </c>
      <c r="E25" s="12">
        <v>0</v>
      </c>
      <c r="F25" s="12">
        <v>0</v>
      </c>
      <c r="G25" s="12">
        <v>0.5</v>
      </c>
      <c r="H25" s="12">
        <v>0</v>
      </c>
      <c r="I25" s="12">
        <v>0.5</v>
      </c>
      <c r="J25" s="13">
        <f t="shared" si="0"/>
        <v>1</v>
      </c>
      <c r="K25" s="13"/>
      <c r="L25" s="63">
        <v>2</v>
      </c>
      <c r="M25" s="68">
        <v>0.5</v>
      </c>
      <c r="O25" s="70">
        <v>5</v>
      </c>
      <c r="P25" s="76">
        <v>0.5</v>
      </c>
    </row>
    <row r="26" spans="1:16" ht="16.5" thickBot="1">
      <c r="A26" s="145"/>
      <c r="B26" s="146"/>
      <c r="C26" s="9" t="s">
        <v>18</v>
      </c>
      <c r="D26" s="12">
        <v>0</v>
      </c>
      <c r="E26" s="12">
        <v>0</v>
      </c>
      <c r="F26" s="12">
        <v>0</v>
      </c>
      <c r="G26" s="12">
        <v>0.75</v>
      </c>
      <c r="H26" s="12">
        <v>0.5</v>
      </c>
      <c r="I26" s="12">
        <v>0</v>
      </c>
      <c r="J26" s="13">
        <f>SUM(D26:I26)</f>
        <v>1.25</v>
      </c>
      <c r="K26" s="13"/>
      <c r="L26" s="63">
        <v>3</v>
      </c>
      <c r="M26" s="68">
        <v>0</v>
      </c>
      <c r="O26" s="70">
        <v>0</v>
      </c>
      <c r="P26" s="76">
        <v>0.5</v>
      </c>
    </row>
    <row r="27" spans="1:16" ht="16.5" thickBot="1">
      <c r="A27" s="145">
        <v>15</v>
      </c>
      <c r="B27" s="146" t="s">
        <v>33</v>
      </c>
      <c r="C27" s="9" t="s">
        <v>20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3">
        <f t="shared" si="0"/>
        <v>0</v>
      </c>
      <c r="K27" s="13"/>
      <c r="L27" s="63">
        <v>5</v>
      </c>
      <c r="M27" s="68">
        <v>0.5</v>
      </c>
      <c r="O27" s="70">
        <v>4</v>
      </c>
      <c r="P27" s="76">
        <v>0.5</v>
      </c>
    </row>
    <row r="28" spans="1:16" ht="16.5" thickBot="1">
      <c r="A28" s="145"/>
      <c r="B28" s="146"/>
      <c r="C28" s="9" t="s">
        <v>18</v>
      </c>
      <c r="D28" s="12">
        <v>0</v>
      </c>
      <c r="E28" s="12">
        <v>0</v>
      </c>
      <c r="F28" s="12">
        <v>0</v>
      </c>
      <c r="G28" s="12">
        <v>0</v>
      </c>
      <c r="H28" s="12">
        <v>0.5</v>
      </c>
      <c r="I28" s="12">
        <v>0</v>
      </c>
      <c r="J28" s="13">
        <f>SUM(D28:I28)</f>
        <v>0.5</v>
      </c>
      <c r="K28" s="13"/>
      <c r="L28" s="63">
        <v>7</v>
      </c>
      <c r="M28" s="68">
        <v>0.5</v>
      </c>
      <c r="O28" s="70">
        <v>6</v>
      </c>
      <c r="P28" s="76">
        <v>1</v>
      </c>
    </row>
    <row r="29" spans="1:16" ht="16.5" thickBot="1">
      <c r="A29" s="145">
        <v>16</v>
      </c>
      <c r="B29" s="146" t="s">
        <v>34</v>
      </c>
      <c r="C29" s="9" t="s">
        <v>20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3">
        <f t="shared" si="0"/>
        <v>0</v>
      </c>
      <c r="K29" s="13"/>
      <c r="L29" s="63">
        <v>10</v>
      </c>
      <c r="M29" s="68">
        <v>0.5</v>
      </c>
      <c r="O29" s="70">
        <v>5</v>
      </c>
      <c r="P29" s="76">
        <v>1.25</v>
      </c>
    </row>
    <row r="30" spans="1:16" ht="16.5" thickBot="1">
      <c r="A30" s="145"/>
      <c r="B30" s="146"/>
      <c r="C30" s="9" t="s">
        <v>18</v>
      </c>
      <c r="D30" s="12">
        <v>0</v>
      </c>
      <c r="E30" s="12">
        <v>0</v>
      </c>
      <c r="F30" s="12">
        <v>0</v>
      </c>
      <c r="G30" s="12">
        <v>0</v>
      </c>
      <c r="H30" s="12">
        <v>0.5</v>
      </c>
      <c r="I30" s="12">
        <v>0</v>
      </c>
      <c r="J30" s="13">
        <f>SUM(D30:I30)</f>
        <v>0.5</v>
      </c>
      <c r="K30" s="13"/>
      <c r="L30" s="63">
        <v>5</v>
      </c>
      <c r="M30" s="68">
        <v>0.5</v>
      </c>
      <c r="O30" s="70">
        <v>9.11</v>
      </c>
      <c r="P30" s="76">
        <v>0.5</v>
      </c>
    </row>
    <row r="31" spans="1:16" ht="16.5" thickBot="1">
      <c r="A31" s="7">
        <v>17</v>
      </c>
      <c r="B31" s="15" t="s">
        <v>35</v>
      </c>
      <c r="C31" s="9" t="s">
        <v>18</v>
      </c>
      <c r="D31" s="12">
        <v>0</v>
      </c>
      <c r="E31" s="12">
        <v>0</v>
      </c>
      <c r="F31" s="12">
        <v>0</v>
      </c>
      <c r="G31" s="12">
        <v>0</v>
      </c>
      <c r="H31" s="12">
        <v>0.5</v>
      </c>
      <c r="I31" s="12">
        <v>0</v>
      </c>
      <c r="J31" s="13">
        <f>SUM(D31:I31)</f>
        <v>0.5</v>
      </c>
      <c r="K31" s="13"/>
      <c r="L31" s="63">
        <v>0</v>
      </c>
      <c r="M31" s="68">
        <v>0.5</v>
      </c>
      <c r="O31" s="70">
        <v>2</v>
      </c>
      <c r="P31" s="76">
        <v>1</v>
      </c>
    </row>
    <row r="32" spans="1:16" ht="16.5" thickBot="1">
      <c r="A32" s="145">
        <v>18</v>
      </c>
      <c r="B32" s="146" t="s">
        <v>36</v>
      </c>
      <c r="C32" s="9" t="s">
        <v>20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0.5</v>
      </c>
      <c r="J32" s="13">
        <f t="shared" si="0"/>
        <v>0.5</v>
      </c>
      <c r="K32" s="13"/>
      <c r="L32" s="63">
        <v>4</v>
      </c>
      <c r="M32" s="68">
        <v>0.5</v>
      </c>
      <c r="O32" s="70">
        <v>9.35</v>
      </c>
      <c r="P32" s="76">
        <v>1</v>
      </c>
    </row>
    <row r="33" spans="1:16" ht="16.5" thickBot="1">
      <c r="A33" s="145"/>
      <c r="B33" s="146"/>
      <c r="C33" s="9" t="s">
        <v>18</v>
      </c>
      <c r="D33" s="12">
        <v>0</v>
      </c>
      <c r="E33" s="12">
        <v>0</v>
      </c>
      <c r="F33" s="12">
        <v>0</v>
      </c>
      <c r="G33" s="12">
        <v>0</v>
      </c>
      <c r="H33" s="12">
        <v>0.5</v>
      </c>
      <c r="I33" s="12">
        <v>0</v>
      </c>
      <c r="J33" s="13">
        <f>SUM(D33:I33)</f>
        <v>0.5</v>
      </c>
      <c r="K33" s="13"/>
      <c r="L33" s="63">
        <v>6</v>
      </c>
      <c r="M33" s="68">
        <v>1</v>
      </c>
      <c r="O33" s="70">
        <v>47.9</v>
      </c>
      <c r="P33" s="76">
        <v>1</v>
      </c>
    </row>
    <row r="34" spans="1:16" ht="16.5" thickBot="1">
      <c r="A34" s="145">
        <v>19</v>
      </c>
      <c r="B34" s="146" t="s">
        <v>37</v>
      </c>
      <c r="C34" s="9" t="s">
        <v>20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0.5</v>
      </c>
      <c r="J34" s="13">
        <f t="shared" si="0"/>
        <v>0.5</v>
      </c>
      <c r="K34" s="13"/>
      <c r="L34" s="63">
        <v>5</v>
      </c>
      <c r="M34" s="68">
        <v>1.25</v>
      </c>
      <c r="P34" s="76">
        <v>0.5</v>
      </c>
    </row>
    <row r="35" spans="1:16" ht="16.5" thickBot="1">
      <c r="A35" s="145"/>
      <c r="B35" s="146"/>
      <c r="C35" s="9" t="s">
        <v>18</v>
      </c>
      <c r="D35" s="12">
        <v>0</v>
      </c>
      <c r="E35" s="12">
        <v>0</v>
      </c>
      <c r="F35" s="12">
        <v>0</v>
      </c>
      <c r="G35" s="12">
        <v>0</v>
      </c>
      <c r="H35" s="12">
        <v>0.5</v>
      </c>
      <c r="I35" s="12">
        <v>0</v>
      </c>
      <c r="J35" s="13">
        <f>SUM(D35:I35)</f>
        <v>0.5</v>
      </c>
      <c r="K35" s="13"/>
      <c r="L35" s="63">
        <v>9.11</v>
      </c>
      <c r="M35" s="68">
        <v>0.5</v>
      </c>
      <c r="P35" s="76">
        <v>0.5</v>
      </c>
    </row>
    <row r="36" spans="1:16" ht="16.5" thickBot="1">
      <c r="A36" s="145">
        <v>20</v>
      </c>
      <c r="B36" s="146" t="s">
        <v>38</v>
      </c>
      <c r="C36" s="9" t="s">
        <v>20</v>
      </c>
      <c r="D36" s="12">
        <v>0</v>
      </c>
      <c r="E36" s="12">
        <v>0</v>
      </c>
      <c r="F36" s="12">
        <v>0</v>
      </c>
      <c r="G36" s="12">
        <v>0.5</v>
      </c>
      <c r="H36" s="12">
        <v>0</v>
      </c>
      <c r="I36" s="12">
        <v>0.5</v>
      </c>
      <c r="J36" s="13">
        <f t="shared" si="0"/>
        <v>1</v>
      </c>
      <c r="K36" s="13"/>
      <c r="L36" s="63">
        <v>2</v>
      </c>
      <c r="M36" s="68">
        <v>1</v>
      </c>
      <c r="P36" s="76">
        <v>1</v>
      </c>
    </row>
    <row r="37" spans="1:16" ht="16.5" thickBot="1">
      <c r="A37" s="145"/>
      <c r="B37" s="146"/>
      <c r="C37" s="9" t="s">
        <v>18</v>
      </c>
      <c r="D37" s="12">
        <v>0</v>
      </c>
      <c r="E37" s="12">
        <v>0</v>
      </c>
      <c r="F37" s="12">
        <v>0</v>
      </c>
      <c r="G37" s="12">
        <v>0.75</v>
      </c>
      <c r="H37" s="12">
        <v>0.5</v>
      </c>
      <c r="I37" s="12">
        <v>0</v>
      </c>
      <c r="J37" s="13">
        <f>SUM(D37:I37)</f>
        <v>1.25</v>
      </c>
      <c r="K37" s="13"/>
      <c r="M37" s="68">
        <v>1</v>
      </c>
      <c r="P37" s="76">
        <v>0</v>
      </c>
    </row>
    <row r="38" spans="1:16" ht="16.5" thickBot="1">
      <c r="A38" s="7">
        <v>21</v>
      </c>
      <c r="B38" s="8" t="s">
        <v>39</v>
      </c>
      <c r="C38" s="9" t="s">
        <v>20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3">
        <f t="shared" si="0"/>
        <v>0</v>
      </c>
      <c r="K38" s="13"/>
      <c r="M38" s="68">
        <v>1</v>
      </c>
      <c r="P38" s="76">
        <v>0.5</v>
      </c>
    </row>
    <row r="39" spans="1:16" ht="16.5" thickBot="1">
      <c r="A39" s="7">
        <v>22</v>
      </c>
      <c r="B39" s="8" t="s">
        <v>40</v>
      </c>
      <c r="C39" s="9" t="s">
        <v>18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3">
        <f>SUM(D39:I39)</f>
        <v>0</v>
      </c>
      <c r="K39" s="13"/>
      <c r="M39" s="68">
        <v>0.5</v>
      </c>
      <c r="P39" s="76">
        <v>0.5</v>
      </c>
    </row>
    <row r="40" spans="1:16" ht="16.5" thickBot="1">
      <c r="A40" s="7">
        <v>23</v>
      </c>
      <c r="B40" s="8" t="s">
        <v>41</v>
      </c>
      <c r="C40" s="9" t="s">
        <v>20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3">
        <f t="shared" si="0"/>
        <v>0</v>
      </c>
      <c r="K40" s="13"/>
      <c r="M40" s="68">
        <v>0.5</v>
      </c>
      <c r="P40" s="76">
        <v>0.5</v>
      </c>
    </row>
    <row r="41" spans="1:16" ht="16.5" thickBot="1">
      <c r="A41" s="145">
        <v>24</v>
      </c>
      <c r="B41" s="146" t="s">
        <v>42</v>
      </c>
      <c r="C41" s="9" t="s">
        <v>20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0.5</v>
      </c>
      <c r="J41" s="13">
        <f t="shared" si="0"/>
        <v>0.5</v>
      </c>
      <c r="K41" s="13"/>
      <c r="M41" s="68">
        <v>1</v>
      </c>
      <c r="P41" s="76">
        <v>1</v>
      </c>
    </row>
    <row r="42" spans="1:16" ht="16.5" thickBot="1">
      <c r="A42" s="145"/>
      <c r="B42" s="146"/>
      <c r="C42" s="9" t="s">
        <v>18</v>
      </c>
      <c r="D42" s="12">
        <v>0</v>
      </c>
      <c r="E42" s="12">
        <v>0</v>
      </c>
      <c r="F42" s="12">
        <v>0</v>
      </c>
      <c r="G42" s="12">
        <v>0.5</v>
      </c>
      <c r="H42" s="12">
        <v>0.5</v>
      </c>
      <c r="I42" s="12">
        <v>0</v>
      </c>
      <c r="J42" s="13">
        <f>SUM(D42:I42)</f>
        <v>1</v>
      </c>
      <c r="K42" s="13"/>
      <c r="M42" s="68">
        <v>0</v>
      </c>
      <c r="P42" s="76">
        <v>0.89</v>
      </c>
    </row>
    <row r="43" spans="1:16" ht="16.5" thickBot="1">
      <c r="A43" s="145">
        <v>25</v>
      </c>
      <c r="B43" s="146" t="s">
        <v>43</v>
      </c>
      <c r="C43" s="9" t="s">
        <v>20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1</v>
      </c>
      <c r="J43" s="13">
        <f t="shared" si="0"/>
        <v>1</v>
      </c>
      <c r="K43" s="13"/>
      <c r="M43" s="68">
        <v>0.5</v>
      </c>
      <c r="P43" s="76">
        <v>2</v>
      </c>
    </row>
    <row r="44" spans="1:16" ht="16.5" thickBot="1">
      <c r="A44" s="145"/>
      <c r="B44" s="146"/>
      <c r="C44" s="9" t="s">
        <v>18</v>
      </c>
      <c r="D44" s="12">
        <v>0</v>
      </c>
      <c r="E44" s="12">
        <v>0</v>
      </c>
      <c r="F44" s="12">
        <v>0</v>
      </c>
      <c r="G44" s="12">
        <v>0</v>
      </c>
      <c r="H44" s="12">
        <v>1</v>
      </c>
      <c r="I44" s="12">
        <v>0</v>
      </c>
      <c r="J44" s="13">
        <f>SUM(D44:I44)</f>
        <v>1</v>
      </c>
      <c r="K44" s="13"/>
      <c r="M44" s="68">
        <v>0.5</v>
      </c>
      <c r="P44" s="76">
        <v>2.89</v>
      </c>
    </row>
    <row r="45" spans="1:16" ht="16.5" thickBot="1">
      <c r="A45" s="145">
        <v>26</v>
      </c>
      <c r="B45" s="146" t="s">
        <v>44</v>
      </c>
      <c r="C45" s="9" t="s">
        <v>20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0.5</v>
      </c>
      <c r="J45" s="13">
        <f t="shared" si="0"/>
        <v>0.5</v>
      </c>
      <c r="K45" s="13"/>
      <c r="M45" s="68">
        <v>0.5</v>
      </c>
      <c r="P45" s="76">
        <v>2</v>
      </c>
    </row>
    <row r="46" spans="1:16" ht="15.75">
      <c r="A46" s="145"/>
      <c r="B46" s="146"/>
      <c r="C46" s="9" t="s">
        <v>18</v>
      </c>
      <c r="D46" s="12">
        <v>0</v>
      </c>
      <c r="E46" s="12">
        <v>0</v>
      </c>
      <c r="F46" s="12">
        <v>0</v>
      </c>
      <c r="G46" s="12">
        <v>0</v>
      </c>
      <c r="H46" s="12">
        <v>0.5</v>
      </c>
      <c r="I46" s="12">
        <v>0</v>
      </c>
      <c r="J46" s="13">
        <f>SUM(D46:I46)</f>
        <v>0.5</v>
      </c>
      <c r="K46" s="13"/>
    </row>
    <row r="47" spans="1:16" ht="15.75">
      <c r="A47" s="145">
        <v>27</v>
      </c>
      <c r="B47" s="146" t="s">
        <v>45</v>
      </c>
      <c r="C47" s="9" t="s">
        <v>20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1</v>
      </c>
      <c r="J47" s="13">
        <f t="shared" si="0"/>
        <v>1</v>
      </c>
      <c r="K47" s="13"/>
    </row>
    <row r="48" spans="1:16" ht="15.75">
      <c r="A48" s="145"/>
      <c r="B48" s="146"/>
      <c r="C48" s="9" t="s">
        <v>18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3">
        <f>SUM(D48:I48)</f>
        <v>0</v>
      </c>
      <c r="K48" s="13"/>
    </row>
    <row r="49" spans="1:11" ht="15.75">
      <c r="A49" s="7">
        <v>28</v>
      </c>
      <c r="B49" s="15" t="s">
        <v>46</v>
      </c>
      <c r="C49" s="9" t="s">
        <v>20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0.5</v>
      </c>
      <c r="J49" s="13">
        <f t="shared" si="0"/>
        <v>0.5</v>
      </c>
      <c r="K49" s="13"/>
    </row>
    <row r="50" spans="1:11" ht="15.75">
      <c r="A50" s="145">
        <v>29</v>
      </c>
      <c r="B50" s="146" t="s">
        <v>47</v>
      </c>
      <c r="C50" s="9" t="s">
        <v>20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0.5</v>
      </c>
      <c r="J50" s="13">
        <f t="shared" si="0"/>
        <v>0.5</v>
      </c>
      <c r="K50" s="13"/>
    </row>
    <row r="51" spans="1:11" ht="15.75">
      <c r="A51" s="145"/>
      <c r="B51" s="146"/>
      <c r="C51" s="9" t="s">
        <v>18</v>
      </c>
      <c r="D51" s="12">
        <v>0</v>
      </c>
      <c r="E51" s="12">
        <v>0</v>
      </c>
      <c r="F51" s="12">
        <v>0</v>
      </c>
      <c r="G51" s="12">
        <v>0</v>
      </c>
      <c r="H51" s="12">
        <v>0.5</v>
      </c>
      <c r="I51" s="12">
        <v>0</v>
      </c>
      <c r="J51" s="13">
        <f>SUM(D51:I51)</f>
        <v>0.5</v>
      </c>
      <c r="K51" s="13"/>
    </row>
    <row r="52" spans="1:11" ht="15.75">
      <c r="A52" s="7"/>
      <c r="B52" s="5" t="s">
        <v>48</v>
      </c>
      <c r="C52" s="9"/>
      <c r="D52" s="71">
        <f t="shared" ref="D52:J52" si="1">SUM(D7:D51)</f>
        <v>2.8240099999999999</v>
      </c>
      <c r="E52" s="16">
        <f t="shared" si="1"/>
        <v>0</v>
      </c>
      <c r="F52" s="16">
        <f t="shared" si="1"/>
        <v>0</v>
      </c>
      <c r="G52" s="16">
        <f t="shared" si="1"/>
        <v>6.25</v>
      </c>
      <c r="H52" s="16">
        <f>SUM(H7:H51)</f>
        <v>9.5</v>
      </c>
      <c r="I52" s="16">
        <f t="shared" si="1"/>
        <v>9</v>
      </c>
      <c r="J52" s="71">
        <f t="shared" si="1"/>
        <v>27.574010000000001</v>
      </c>
      <c r="K52" s="16"/>
    </row>
    <row r="53" spans="1:11" ht="15.75">
      <c r="A53" s="149" t="s">
        <v>49</v>
      </c>
      <c r="B53" s="149"/>
      <c r="C53" s="2"/>
      <c r="D53" s="12"/>
      <c r="E53" s="12"/>
      <c r="F53" s="12"/>
      <c r="G53" s="12"/>
      <c r="H53" s="12"/>
      <c r="I53" s="12"/>
      <c r="J53" s="13"/>
      <c r="K53" s="13"/>
    </row>
    <row r="54" spans="1:11" ht="15.75">
      <c r="A54" s="7">
        <v>33</v>
      </c>
      <c r="B54" s="8" t="s">
        <v>50</v>
      </c>
      <c r="C54" s="9" t="s">
        <v>20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3">
        <f>SUM(D54:I54)</f>
        <v>0</v>
      </c>
      <c r="K54" s="13"/>
    </row>
    <row r="55" spans="1:11" ht="15.75">
      <c r="A55" s="145">
        <v>34</v>
      </c>
      <c r="B55" s="146" t="s">
        <v>51</v>
      </c>
      <c r="C55" s="9" t="s">
        <v>20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1</v>
      </c>
      <c r="J55" s="13">
        <f>SUM(D55:I55)</f>
        <v>1</v>
      </c>
      <c r="K55" s="13"/>
    </row>
    <row r="56" spans="1:11" ht="15.75">
      <c r="A56" s="145"/>
      <c r="B56" s="146"/>
      <c r="C56" s="9" t="s">
        <v>18</v>
      </c>
      <c r="D56" s="12">
        <v>0</v>
      </c>
      <c r="E56" s="12">
        <v>0</v>
      </c>
      <c r="F56" s="12">
        <v>0</v>
      </c>
      <c r="G56" s="12">
        <v>0</v>
      </c>
      <c r="H56" s="12">
        <v>0.89</v>
      </c>
      <c r="I56" s="12">
        <v>0</v>
      </c>
      <c r="J56" s="13">
        <f>SUM(D56:I56)</f>
        <v>0.89</v>
      </c>
      <c r="K56" s="13"/>
    </row>
    <row r="57" spans="1:11" ht="15.75">
      <c r="A57" s="2"/>
      <c r="B57" s="5" t="s">
        <v>52</v>
      </c>
      <c r="C57" s="9"/>
      <c r="D57" s="16">
        <f t="shared" ref="D57:J57" si="2">SUM(D54:D56)</f>
        <v>0</v>
      </c>
      <c r="E57" s="16">
        <f t="shared" si="2"/>
        <v>0</v>
      </c>
      <c r="F57" s="16">
        <f t="shared" si="2"/>
        <v>0</v>
      </c>
      <c r="G57" s="16">
        <f t="shared" si="2"/>
        <v>0</v>
      </c>
      <c r="H57" s="16">
        <f>SUM(H54:H56)</f>
        <v>0.89</v>
      </c>
      <c r="I57" s="16">
        <f t="shared" si="2"/>
        <v>1</v>
      </c>
      <c r="J57" s="16">
        <f t="shared" si="2"/>
        <v>1.8900000000000001</v>
      </c>
      <c r="K57" s="16"/>
    </row>
    <row r="58" spans="1:11" ht="15" customHeight="1">
      <c r="A58" s="150" t="s">
        <v>53</v>
      </c>
      <c r="B58" s="150"/>
      <c r="C58" s="5"/>
      <c r="D58" s="12"/>
      <c r="E58" s="12"/>
      <c r="F58" s="12"/>
      <c r="G58" s="12"/>
      <c r="H58" s="12"/>
      <c r="I58" s="12"/>
      <c r="J58" s="13"/>
      <c r="K58" s="13"/>
    </row>
    <row r="59" spans="1:11" ht="15.75">
      <c r="A59" s="145">
        <v>35</v>
      </c>
      <c r="B59" s="146" t="s">
        <v>54</v>
      </c>
      <c r="C59" s="9" t="s">
        <v>20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3">
        <f t="shared" ref="J59:J73" si="3">SUM(D59:I59)</f>
        <v>0</v>
      </c>
      <c r="K59" s="13"/>
    </row>
    <row r="60" spans="1:11" ht="15.75">
      <c r="A60" s="145"/>
      <c r="B60" s="146"/>
      <c r="C60" s="9" t="s">
        <v>18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3">
        <f>SUM(D60:I60)</f>
        <v>0</v>
      </c>
      <c r="K60" s="13"/>
    </row>
    <row r="61" spans="1:11" ht="15.75">
      <c r="A61" s="7">
        <v>36</v>
      </c>
      <c r="B61" s="8" t="s">
        <v>55</v>
      </c>
      <c r="C61" s="9" t="s">
        <v>20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3">
        <f t="shared" si="3"/>
        <v>0</v>
      </c>
      <c r="K61" s="13"/>
    </row>
    <row r="62" spans="1:11" ht="15.75">
      <c r="A62" s="7">
        <v>37</v>
      </c>
      <c r="B62" s="8" t="s">
        <v>56</v>
      </c>
      <c r="C62" s="9" t="s">
        <v>20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3">
        <f t="shared" si="3"/>
        <v>0</v>
      </c>
      <c r="K62" s="13"/>
    </row>
    <row r="63" spans="1:11" ht="15.75">
      <c r="A63" s="7">
        <v>38</v>
      </c>
      <c r="B63" s="8" t="s">
        <v>57</v>
      </c>
      <c r="C63" s="9" t="s">
        <v>20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3">
        <f t="shared" si="3"/>
        <v>0</v>
      </c>
      <c r="K63" s="13"/>
    </row>
    <row r="64" spans="1:11" ht="15.75">
      <c r="A64" s="7">
        <v>39</v>
      </c>
      <c r="B64" s="8" t="s">
        <v>58</v>
      </c>
      <c r="C64" s="9" t="s">
        <v>18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3">
        <f>SUM(D64:I64)</f>
        <v>0</v>
      </c>
      <c r="K64" s="13"/>
    </row>
    <row r="65" spans="1:11" ht="15.75">
      <c r="A65" s="7">
        <v>40</v>
      </c>
      <c r="B65" s="8" t="s">
        <v>59</v>
      </c>
      <c r="C65" s="9" t="s">
        <v>20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3">
        <f t="shared" si="3"/>
        <v>0</v>
      </c>
      <c r="K65" s="13"/>
    </row>
    <row r="66" spans="1:11" ht="15.75">
      <c r="A66" s="7">
        <v>41</v>
      </c>
      <c r="B66" s="8" t="s">
        <v>60</v>
      </c>
      <c r="C66" s="9" t="s">
        <v>20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3">
        <f t="shared" si="3"/>
        <v>0</v>
      </c>
      <c r="K66" s="13"/>
    </row>
    <row r="67" spans="1:11" ht="15.75">
      <c r="A67" s="7">
        <v>42</v>
      </c>
      <c r="B67" s="8" t="s">
        <v>61</v>
      </c>
      <c r="C67" s="9" t="s">
        <v>20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3">
        <f t="shared" si="3"/>
        <v>0</v>
      </c>
      <c r="K67" s="13"/>
    </row>
    <row r="68" spans="1:11" ht="15.75">
      <c r="A68" s="7">
        <v>43</v>
      </c>
      <c r="B68" s="8" t="s">
        <v>62</v>
      </c>
      <c r="C68" s="9" t="s">
        <v>20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3">
        <f t="shared" si="3"/>
        <v>0</v>
      </c>
      <c r="K68" s="13"/>
    </row>
    <row r="69" spans="1:11" ht="15.75">
      <c r="A69" s="7">
        <v>44</v>
      </c>
      <c r="B69" s="8" t="s">
        <v>63</v>
      </c>
      <c r="C69" s="9" t="s">
        <v>20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3">
        <f t="shared" si="3"/>
        <v>0</v>
      </c>
      <c r="K69" s="13"/>
    </row>
    <row r="70" spans="1:11" ht="15.75">
      <c r="A70" s="7">
        <v>45</v>
      </c>
      <c r="B70" s="8" t="s">
        <v>64</v>
      </c>
      <c r="C70" s="9" t="s">
        <v>20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3">
        <f t="shared" si="3"/>
        <v>0</v>
      </c>
      <c r="K70" s="13"/>
    </row>
    <row r="71" spans="1:11" ht="15.75">
      <c r="A71" s="116" t="s">
        <v>65</v>
      </c>
      <c r="B71" s="116"/>
      <c r="C71" s="9"/>
      <c r="D71" s="16">
        <f t="shared" ref="D71:J71" si="4">SUM(D59:D70)</f>
        <v>0</v>
      </c>
      <c r="E71" s="16">
        <f t="shared" si="4"/>
        <v>0</v>
      </c>
      <c r="F71" s="16">
        <f t="shared" si="4"/>
        <v>0</v>
      </c>
      <c r="G71" s="16">
        <f t="shared" si="4"/>
        <v>0</v>
      </c>
      <c r="H71" s="16">
        <f t="shared" si="4"/>
        <v>0</v>
      </c>
      <c r="I71" s="16">
        <f t="shared" si="4"/>
        <v>0</v>
      </c>
      <c r="J71" s="16">
        <f t="shared" si="4"/>
        <v>0</v>
      </c>
      <c r="K71" s="16"/>
    </row>
    <row r="72" spans="1:11" ht="15.75">
      <c r="A72" s="149" t="s">
        <v>66</v>
      </c>
      <c r="B72" s="149"/>
      <c r="C72" s="9"/>
      <c r="D72" s="12"/>
      <c r="E72" s="12"/>
      <c r="F72" s="12"/>
      <c r="G72" s="12"/>
      <c r="H72" s="12"/>
      <c r="I72" s="12"/>
      <c r="J72" s="13"/>
      <c r="K72" s="13"/>
    </row>
    <row r="73" spans="1:11" ht="15.75">
      <c r="A73" s="7">
        <v>46</v>
      </c>
      <c r="B73" s="18" t="s">
        <v>67</v>
      </c>
      <c r="C73" s="19" t="s">
        <v>68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3">
        <f t="shared" si="3"/>
        <v>0</v>
      </c>
      <c r="K73" s="13"/>
    </row>
    <row r="74" spans="1:11" ht="15.75">
      <c r="A74" s="7"/>
      <c r="B74" s="2" t="s">
        <v>69</v>
      </c>
      <c r="C74" s="19"/>
      <c r="D74" s="17">
        <f t="shared" ref="D74:J74" si="5">SUM(D73)</f>
        <v>0</v>
      </c>
      <c r="E74" s="17">
        <f t="shared" si="5"/>
        <v>0</v>
      </c>
      <c r="F74" s="17">
        <f t="shared" si="5"/>
        <v>0</v>
      </c>
      <c r="G74" s="17">
        <f t="shared" si="5"/>
        <v>0</v>
      </c>
      <c r="H74" s="17">
        <f t="shared" si="5"/>
        <v>0</v>
      </c>
      <c r="I74" s="17">
        <f t="shared" si="5"/>
        <v>0</v>
      </c>
      <c r="J74" s="17">
        <f t="shared" si="5"/>
        <v>0</v>
      </c>
      <c r="K74" s="17"/>
    </row>
    <row r="75" spans="1:11" ht="15.75" customHeight="1">
      <c r="A75" s="150" t="s">
        <v>70</v>
      </c>
      <c r="B75" s="150"/>
      <c r="C75" s="19"/>
      <c r="D75" s="12"/>
      <c r="E75" s="12"/>
      <c r="F75" s="12"/>
      <c r="G75" s="12"/>
      <c r="H75" s="12"/>
      <c r="I75" s="12"/>
      <c r="J75" s="13"/>
      <c r="K75" s="13"/>
    </row>
    <row r="76" spans="1:11" ht="17.25" customHeight="1">
      <c r="A76" s="150" t="s">
        <v>16</v>
      </c>
      <c r="B76" s="150"/>
      <c r="C76" s="19"/>
      <c r="D76" s="12"/>
      <c r="E76" s="12"/>
      <c r="F76" s="12"/>
      <c r="G76" s="12"/>
      <c r="H76" s="12"/>
      <c r="I76" s="12"/>
      <c r="J76" s="13"/>
      <c r="K76" s="13"/>
    </row>
    <row r="77" spans="1:11" ht="15.75">
      <c r="A77" s="145">
        <v>47</v>
      </c>
      <c r="B77" s="146" t="s">
        <v>71</v>
      </c>
      <c r="C77" s="9" t="s">
        <v>20</v>
      </c>
      <c r="D77" s="12">
        <v>0</v>
      </c>
      <c r="E77" s="12">
        <v>0</v>
      </c>
      <c r="F77" s="12">
        <v>0</v>
      </c>
      <c r="G77" s="12">
        <v>1</v>
      </c>
      <c r="H77" s="12">
        <v>0</v>
      </c>
      <c r="I77" s="12">
        <v>1</v>
      </c>
      <c r="J77" s="13">
        <f>SUM(D77:I77)</f>
        <v>2</v>
      </c>
      <c r="K77" s="13"/>
    </row>
    <row r="78" spans="1:11" ht="15.75">
      <c r="A78" s="145"/>
      <c r="B78" s="146"/>
      <c r="C78" s="9" t="s">
        <v>18</v>
      </c>
      <c r="D78" s="12">
        <v>0</v>
      </c>
      <c r="E78" s="12">
        <v>0</v>
      </c>
      <c r="F78" s="12">
        <v>0</v>
      </c>
      <c r="G78" s="12">
        <v>1.89</v>
      </c>
      <c r="H78" s="12">
        <v>1</v>
      </c>
      <c r="I78" s="12">
        <v>0</v>
      </c>
      <c r="J78" s="13">
        <f>SUM(D78:I78)</f>
        <v>2.8899999999999997</v>
      </c>
      <c r="K78" s="13"/>
    </row>
    <row r="79" spans="1:11" ht="15.75">
      <c r="A79" s="117" t="s">
        <v>72</v>
      </c>
      <c r="B79" s="117"/>
      <c r="C79" s="9"/>
      <c r="D79" s="16">
        <f t="shared" ref="D79:J79" si="6">SUM(D77:D78)</f>
        <v>0</v>
      </c>
      <c r="E79" s="16">
        <f t="shared" si="6"/>
        <v>0</v>
      </c>
      <c r="F79" s="16">
        <f t="shared" si="6"/>
        <v>0</v>
      </c>
      <c r="G79" s="16">
        <f t="shared" si="6"/>
        <v>2.8899999999999997</v>
      </c>
      <c r="H79" s="16">
        <f>SUM(H77:H78)</f>
        <v>1</v>
      </c>
      <c r="I79" s="16">
        <f t="shared" si="6"/>
        <v>1</v>
      </c>
      <c r="J79" s="16">
        <f t="shared" si="6"/>
        <v>4.8899999999999997</v>
      </c>
      <c r="K79" s="16"/>
    </row>
    <row r="80" spans="1:11" ht="15.75">
      <c r="A80" s="150" t="s">
        <v>53</v>
      </c>
      <c r="B80" s="150"/>
      <c r="C80" s="9"/>
      <c r="D80" s="12"/>
      <c r="E80" s="12"/>
      <c r="F80" s="12"/>
      <c r="G80" s="12"/>
      <c r="H80" s="12"/>
      <c r="I80" s="12"/>
      <c r="J80" s="13"/>
      <c r="K80" s="13"/>
    </row>
    <row r="81" spans="1:11" ht="15.75">
      <c r="A81" s="7">
        <v>48</v>
      </c>
      <c r="B81" s="15" t="s">
        <v>73</v>
      </c>
      <c r="C81" s="9" t="s">
        <v>20</v>
      </c>
      <c r="D81" s="12">
        <v>0</v>
      </c>
      <c r="E81" s="12">
        <v>0</v>
      </c>
      <c r="F81" s="12">
        <v>0</v>
      </c>
      <c r="G81" s="12">
        <v>2</v>
      </c>
      <c r="H81" s="12">
        <v>0</v>
      </c>
      <c r="I81" s="12">
        <v>0</v>
      </c>
      <c r="J81" s="13">
        <f>SUM(D81:I81)</f>
        <v>2</v>
      </c>
      <c r="K81" s="13"/>
    </row>
    <row r="82" spans="1:11" ht="15.75">
      <c r="A82" s="7">
        <v>49</v>
      </c>
      <c r="B82" s="15" t="s">
        <v>74</v>
      </c>
      <c r="C82" s="9" t="s">
        <v>20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3">
        <f>SUM(D82:I82)</f>
        <v>0</v>
      </c>
      <c r="K82" s="13"/>
    </row>
    <row r="83" spans="1:11" ht="15.75">
      <c r="A83" s="7">
        <v>50</v>
      </c>
      <c r="B83" s="15" t="s">
        <v>75</v>
      </c>
      <c r="C83" s="9" t="s">
        <v>20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3">
        <f>SUM(D83:I83)</f>
        <v>0</v>
      </c>
      <c r="K83" s="13"/>
    </row>
    <row r="84" spans="1:11" ht="15.75">
      <c r="A84" s="116" t="s">
        <v>76</v>
      </c>
      <c r="B84" s="116"/>
      <c r="C84" s="9"/>
      <c r="D84" s="16">
        <f t="shared" ref="D84:J84" si="7">SUM(D81:D83)</f>
        <v>0</v>
      </c>
      <c r="E84" s="16">
        <f t="shared" si="7"/>
        <v>0</v>
      </c>
      <c r="F84" s="16">
        <f t="shared" si="7"/>
        <v>0</v>
      </c>
      <c r="G84" s="16">
        <f t="shared" si="7"/>
        <v>2</v>
      </c>
      <c r="H84" s="16">
        <f t="shared" si="7"/>
        <v>0</v>
      </c>
      <c r="I84" s="16">
        <f t="shared" si="7"/>
        <v>0</v>
      </c>
      <c r="J84" s="16">
        <f t="shared" si="7"/>
        <v>2</v>
      </c>
      <c r="K84" s="16"/>
    </row>
    <row r="85" spans="1:11" ht="15.75">
      <c r="A85" s="116" t="s">
        <v>77</v>
      </c>
      <c r="B85" s="116"/>
      <c r="C85" s="2"/>
      <c r="D85" s="74">
        <f t="shared" ref="D85:I85" si="8">D52+D57+D71+D74+D79+D84</f>
        <v>2.8240099999999999</v>
      </c>
      <c r="E85" s="17">
        <f t="shared" si="8"/>
        <v>0</v>
      </c>
      <c r="F85" s="17">
        <f t="shared" si="8"/>
        <v>0</v>
      </c>
      <c r="G85" s="17">
        <f t="shared" si="8"/>
        <v>11.14</v>
      </c>
      <c r="H85" s="17">
        <f t="shared" si="8"/>
        <v>11.39</v>
      </c>
      <c r="I85" s="17">
        <f t="shared" si="8"/>
        <v>11</v>
      </c>
      <c r="J85" s="74">
        <f>J52+J57+J71+J74+J79+J84</f>
        <v>36.354010000000002</v>
      </c>
      <c r="K85" s="17"/>
    </row>
    <row r="86" spans="1:11" ht="14.25">
      <c r="A86" s="21"/>
      <c r="B86" s="27"/>
      <c r="C86" s="28"/>
    </row>
    <row r="87" spans="1:11">
      <c r="A87" s="21"/>
      <c r="B87" s="21"/>
      <c r="C87" s="22"/>
    </row>
    <row r="88" spans="1:11">
      <c r="A88" s="21"/>
      <c r="B88" s="21"/>
      <c r="C88" s="22"/>
    </row>
    <row r="89" spans="1:11">
      <c r="A89" s="21"/>
      <c r="B89" s="21"/>
      <c r="C89" s="22"/>
    </row>
    <row r="90" spans="1:11" ht="14.25">
      <c r="A90" s="21"/>
      <c r="B90" s="23"/>
      <c r="C90" s="22"/>
    </row>
    <row r="91" spans="1:11">
      <c r="A91" s="21"/>
      <c r="C91" s="22"/>
    </row>
    <row r="92" spans="1:11" ht="14.25">
      <c r="A92" s="21"/>
      <c r="B92" s="24"/>
      <c r="C92" s="22"/>
    </row>
    <row r="93" spans="1:11" ht="14.25">
      <c r="A93" s="21"/>
      <c r="B93" s="24"/>
      <c r="C93" s="22"/>
    </row>
    <row r="94" spans="1:11" ht="14.25">
      <c r="A94" s="21"/>
      <c r="B94" s="25"/>
      <c r="C94" s="22"/>
    </row>
    <row r="95" spans="1:11">
      <c r="A95" s="21"/>
      <c r="C95" s="22"/>
    </row>
    <row r="96" spans="1:11" ht="14.25">
      <c r="A96" s="21"/>
      <c r="B96" s="25"/>
      <c r="C96" s="22"/>
      <c r="J96" s="6"/>
      <c r="K96" s="6"/>
    </row>
    <row r="97" spans="1:11" ht="14.25">
      <c r="A97" s="21"/>
      <c r="B97" s="25"/>
      <c r="C97" s="22"/>
      <c r="J97" s="6"/>
      <c r="K97" s="6"/>
    </row>
    <row r="98" spans="1:11" ht="14.25">
      <c r="A98" s="21"/>
      <c r="B98" s="25"/>
      <c r="C98" s="22"/>
      <c r="J98" s="6"/>
      <c r="K98" s="6"/>
    </row>
    <row r="99" spans="1:11">
      <c r="A99" s="21"/>
      <c r="B99" s="21"/>
      <c r="C99" s="22"/>
      <c r="J99" s="6"/>
      <c r="K99" s="6"/>
    </row>
  </sheetData>
  <mergeCells count="52">
    <mergeCell ref="A79:B79"/>
    <mergeCell ref="A80:B80"/>
    <mergeCell ref="A84:B84"/>
    <mergeCell ref="A85:B85"/>
    <mergeCell ref="A53:B53"/>
    <mergeCell ref="A55:A56"/>
    <mergeCell ref="B55:B56"/>
    <mergeCell ref="A58:B58"/>
    <mergeCell ref="A59:A60"/>
    <mergeCell ref="B59:B60"/>
    <mergeCell ref="A77:A78"/>
    <mergeCell ref="B77:B78"/>
    <mergeCell ref="A75:B75"/>
    <mergeCell ref="A76:B76"/>
    <mergeCell ref="A71:B71"/>
    <mergeCell ref="A72:B72"/>
    <mergeCell ref="A47:A48"/>
    <mergeCell ref="B47:B48"/>
    <mergeCell ref="A50:A51"/>
    <mergeCell ref="B50:B51"/>
    <mergeCell ref="B45:B46"/>
    <mergeCell ref="A32:A33"/>
    <mergeCell ref="B32:B33"/>
    <mergeCell ref="A34:A35"/>
    <mergeCell ref="B34:B35"/>
    <mergeCell ref="A36:A37"/>
    <mergeCell ref="B36:B37"/>
    <mergeCell ref="A41:A42"/>
    <mergeCell ref="B41:B42"/>
    <mergeCell ref="A43:A44"/>
    <mergeCell ref="B43:B44"/>
    <mergeCell ref="A45:A46"/>
    <mergeCell ref="A25:A26"/>
    <mergeCell ref="B25:B26"/>
    <mergeCell ref="A27:A28"/>
    <mergeCell ref="B27:B28"/>
    <mergeCell ref="A29:A30"/>
    <mergeCell ref="B29:B30"/>
    <mergeCell ref="A16:A17"/>
    <mergeCell ref="B16:B17"/>
    <mergeCell ref="A18:A19"/>
    <mergeCell ref="B18:B19"/>
    <mergeCell ref="A22:A23"/>
    <mergeCell ref="B22:B23"/>
    <mergeCell ref="A12:A13"/>
    <mergeCell ref="B12:B13"/>
    <mergeCell ref="A14:A15"/>
    <mergeCell ref="B14:B15"/>
    <mergeCell ref="J4:J5"/>
    <mergeCell ref="A6:B6"/>
    <mergeCell ref="D4:E4"/>
    <mergeCell ref="G4:I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2019-20</vt:lpstr>
      <vt:lpstr>Sheet1</vt:lpstr>
      <vt:lpstr>Work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2021-02-26T07:00:25Z</dcterms:modified>
</cp:coreProperties>
</file>